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lva.vargas\Documents\ARCHIVOS 2017\PAM 2017\DOCUMENTOS PAM 2017\PAM 2017-2020\PAM INTEGRADO\PARA COLGAR EN LA PAGINA SEDTOLIMA\"/>
    </mc:Choice>
  </mc:AlternateContent>
  <bookViews>
    <workbookView xWindow="0" yWindow="0" windowWidth="20640" windowHeight="9735"/>
  </bookViews>
  <sheets>
    <sheet name="FORMACION DOCENTE " sheetId="3" r:id="rId1"/>
    <sheet name="MTIC " sheetId="4" r:id="rId2"/>
    <sheet name="ACOMPAÑAMIENTO FINAL " sheetId="5" r:id="rId3"/>
    <sheet name="VALOR PAM " sheetId="6"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2" i="3" l="1"/>
  <c r="C18" i="6"/>
  <c r="C17" i="6"/>
  <c r="C13" i="6"/>
  <c r="C8" i="6"/>
  <c r="C3" i="6"/>
  <c r="B16" i="6" l="1"/>
  <c r="Q80" i="5"/>
  <c r="Q79" i="5"/>
  <c r="Q78" i="5"/>
  <c r="R76" i="5"/>
  <c r="Q76" i="5"/>
  <c r="Q22" i="3"/>
  <c r="P24" i="3" s="1"/>
  <c r="Q19" i="3"/>
  <c r="Q77" i="5" s="1"/>
  <c r="Q7" i="4"/>
  <c r="Q74" i="5"/>
  <c r="G3" i="4" l="1"/>
</calcChain>
</file>

<file path=xl/comments1.xml><?xml version="1.0" encoding="utf-8"?>
<comments xmlns="http://schemas.openxmlformats.org/spreadsheetml/2006/main">
  <authors>
    <author>Ilva Ines Vargas Caviedes</author>
  </authors>
  <commentList>
    <comment ref="H11" authorId="0" shapeId="0">
      <text>
        <r>
          <rPr>
            <b/>
            <sz val="9"/>
            <color indexed="81"/>
            <rFont val="Tahoma"/>
            <family val="2"/>
          </rPr>
          <t>si son publicas y privadas revisar la meta</t>
        </r>
      </text>
    </comment>
    <comment ref="Q11" authorId="0" shapeId="0">
      <text>
        <r>
          <rPr>
            <b/>
            <sz val="9"/>
            <color indexed="81"/>
            <rFont val="Tahoma"/>
            <family val="2"/>
          </rPr>
          <t xml:space="preserve">CADA ACTIVIDAD DEBE LLEVAR COSTO Y TIEMPOS </t>
        </r>
      </text>
    </comment>
    <comment ref="L16" authorId="0" shapeId="0">
      <text>
        <r>
          <rPr>
            <sz val="9"/>
            <color indexed="81"/>
            <rFont val="Tahoma"/>
            <family val="2"/>
          </rPr>
          <t xml:space="preserve">NO ES CLARA ESTA ACCION 
</t>
        </r>
      </text>
    </comment>
    <comment ref="I32" authorId="0" shapeId="0">
      <text>
        <r>
          <rPr>
            <sz val="9"/>
            <color indexed="81"/>
            <rFont val="Tahoma"/>
            <family val="2"/>
          </rPr>
          <t>Verificar canttidad de instituciones, considerando que se habla de I.E. focalizadas</t>
        </r>
      </text>
    </comment>
    <comment ref="Q39" authorId="0" shapeId="0">
      <text>
        <r>
          <rPr>
            <b/>
            <sz val="9"/>
            <color indexed="81"/>
            <rFont val="Tahoma"/>
            <family val="2"/>
          </rPr>
          <t xml:space="preserve">VERIFICAR COSTO </t>
        </r>
      </text>
    </comment>
    <comment ref="B43" authorId="0" shapeId="0">
      <text>
        <r>
          <rPr>
            <sz val="9"/>
            <color indexed="81"/>
            <rFont val="Tahoma"/>
            <family val="2"/>
          </rPr>
          <t xml:space="preserve">MIRAR EL TEMA DE LOS PROBLEMAS 
</t>
        </r>
      </text>
    </comment>
  </commentList>
</comments>
</file>

<file path=xl/sharedStrings.xml><?xml version="1.0" encoding="utf-8"?>
<sst xmlns="http://schemas.openxmlformats.org/spreadsheetml/2006/main" count="413" uniqueCount="328">
  <si>
    <t>COMPONENTES</t>
  </si>
  <si>
    <t xml:space="preserve">PROBLEMÁTICA IDENTIFICADA </t>
  </si>
  <si>
    <t>UBICACIÓN GEOGRAFICA</t>
  </si>
  <si>
    <t>OBJETIVO ESTRATEGICO</t>
  </si>
  <si>
    <t>METAS 2017-2020</t>
  </si>
  <si>
    <t xml:space="preserve">LINEA DE BASE </t>
  </si>
  <si>
    <t>META 2017</t>
  </si>
  <si>
    <t>META 2018</t>
  </si>
  <si>
    <t>META 2019</t>
  </si>
  <si>
    <t>META 2020</t>
  </si>
  <si>
    <t>INDICADORES</t>
  </si>
  <si>
    <t>ACCIONES</t>
  </si>
  <si>
    <t>FECHA DE INICIO ACCION</t>
  </si>
  <si>
    <t>FECHA DE TERMINACION ACCION</t>
  </si>
  <si>
    <t>TAREAS</t>
  </si>
  <si>
    <t>RESPONSABLES</t>
  </si>
  <si>
    <t>RECURSOS</t>
  </si>
  <si>
    <t>FECHA DE INICIO TAREA</t>
  </si>
  <si>
    <t>FECHA DE TERMINACION TAREA</t>
  </si>
  <si>
    <t xml:space="preserve">ALIADOS </t>
  </si>
  <si>
    <t>PORCENTAJE DE AVANCE</t>
  </si>
  <si>
    <t>RAZONES</t>
  </si>
  <si>
    <t>OBSERVACIONES</t>
  </si>
  <si>
    <t>PREOCUPACIONES DE LOS ASPECTOS TRABAJADOS HASTA EL MOMENTO EN EL AREA DE MEJORAMIENTO</t>
  </si>
  <si>
    <t xml:space="preserve">APORTES TEBERIA </t>
  </si>
  <si>
    <t>ACOMPAÑAMIENTO A EE</t>
  </si>
  <si>
    <t>URBANO - RURAL</t>
  </si>
  <si>
    <t xml:space="preserve">E1P1MP40 - 125 I.E. Rurales desarrollando programas de educación rural y articuladas con el mercado regional laboral </t>
  </si>
  <si>
    <t xml:space="preserve">Formular e implementar Estrategias de articulación de las instituciones educativas rurales con el mercado regional laboral </t>
  </si>
  <si>
    <t>ANDREA LISETTE BELTRAN SANCHEZ
JHON FREDY ORTIZ</t>
  </si>
  <si>
    <t xml:space="preserve">MEN                  RED PERTOLIMA </t>
  </si>
  <si>
    <t>6. Elaboración de Documento  técnico con recomendaciones y/o sugerencias en programa de articulación de las instituciones educativas</t>
  </si>
  <si>
    <t>LOS E.E. OFICIALES Y NO OFICIALES NO REALIZAN EL DISEÑO Y EJECUCION DEL PMI, COMO TAMPOCO EL CARGUE EN EL SIGCE</t>
  </si>
  <si>
    <t xml:space="preserve">No. de I.E. que diseñan y  presentan el PMI en los terminos especificados por el MEN=No. de I.E. que diseñan y presentan el Plan / Total de I.E. Acompañadas.  </t>
  </si>
  <si>
    <t>ACOMPAÑAR A LAS IE EN EL DISEÑO, EJECUCION, SEGUIMIENTO Y EVALUACION DEL PMI</t>
  </si>
  <si>
    <t>ENERO DE 2017</t>
  </si>
  <si>
    <t xml:space="preserve">OLGA PATRICIA LOZANO </t>
  </si>
  <si>
    <t>DIRECTIVOS I. E.
REFERENTE SIGCE SEDTOLIMA</t>
  </si>
  <si>
    <t xml:space="preserve">SEGUIMIENTO Y ACOMPAÑAMIENTO EN EL CUMPLIMIENTO DE METAS,  OBJETIVOS y AVANCES EN LA EJECUCIÓN DEL PMI POR PARTE DE LOS EE. </t>
  </si>
  <si>
    <t>ACOMPAÑAR EL FORTALECIMIENTO DE LAS EXPERIENCIAS IDENTIFICADAS Y REGISTRADAS EN EL BANCO DE EXPERIENCIAS</t>
  </si>
  <si>
    <t>No. de experiencias acompañadas/No. de experiencias registradas en el Banco de Experiencias de la SED</t>
  </si>
  <si>
    <t>DICIEMBRE DE 2020</t>
  </si>
  <si>
    <t>UNIVERSIDADES
MEN
INSTITUCIONES EDUCATIVAS</t>
  </si>
  <si>
    <t xml:space="preserve">Capacitación a Equipo evaluador sobre el sistema de acompañamiento de experiencias significativas </t>
  </si>
  <si>
    <t xml:space="preserve">REALIZAR ACOMPAÑAMIENTO Y ASISTENCIA TECNICA A LOS PRESTADORES DE LA ATENCIÓN INTEGRAL A LA PRIMERA INFANCIA EN EL COMPONENTE DE EDUCACION INICIAL </t>
  </si>
  <si>
    <t>Número   de municipios con acompañamiento pedagógico situado y transiciones armónicas.</t>
  </si>
  <si>
    <t xml:space="preserve">ACOMPAÑAR Y ASISTIR TECNICAMENTE A LOS PRESTADORES DE LA ATENCION INTEGRAL A LA PRIMERA INFANCIA EN EL COMPONENTE DE EDUCACION INICIAL </t>
  </si>
  <si>
    <t>ICBF
SBF
PROSPERIDAD SOCIAL
MEN</t>
  </si>
  <si>
    <t>Número  de municipios acompañados en la implementación del sistema de seguimiento niño a niño en la primera infancia.</t>
  </si>
  <si>
    <t>FECHA DE INICIO
ACTIVIDAD</t>
  </si>
  <si>
    <t>FECHA DE TERMINACION
ACTIVIDAD</t>
  </si>
  <si>
    <t>FECHA DE INICIO
TAREA</t>
  </si>
  <si>
    <t xml:space="preserve">FECHA DE TERMINACION
TAREA </t>
  </si>
  <si>
    <t>FORMACION DE DOCENTES Y DIRECTIVOS DOCENTES</t>
  </si>
  <si>
    <t xml:space="preserve">URBANO / RURAL </t>
  </si>
  <si>
    <t xml:space="preserve">Fortalecer los procesos de formación de los docentes y directivos docentes  de las I.E. oficiales del Departameto del Tolima,  propiciando su  pertinencia con el desarrollo de las potencialidades y vocaciones de la región,  las necesidades y retos para el mejoramiento de la calidad educativa,  el desarrollo de competencias básicas, específicas y ciudadanas, la inclusión territorial y poblacional, el aprendizaje de un segundo idioma,  el respeto por los derechos  humanos y la apropiación y uso de tecnologías de la información y la comunicación como plataforma de acceso a las demandas de la globalización. </t>
  </si>
  <si>
    <t xml:space="preserve">E1P1MP23. 
8.033 docentes y directivos formados para la excelencia educativa. 
E1P1MP22 . 213 Instituciones Educativas con procesos de  gestión escolar  y desarrollo curricular para la excelencia. </t>
  </si>
  <si>
    <t xml:space="preserve">No. de Docentes y Directivos Docentes formados para la excelencia educativa = No. de docentes y directivos formados / No. de docentes y directivos del departamento del Tolima.   </t>
  </si>
  <si>
    <t>Brindar formación  y capacitacion  a  docentes y directivos docentes en los campos y areas establecidos por el  Decreto 709 de 1996, la normatividad vigente, el Plan Territorial de Formación y las necesidades  que demanda el mejoramiento de la calidad de la educación en el departamento,   dando prioridad a los procesos  de Diplomado y Posgrado.</t>
  </si>
  <si>
    <t xml:space="preserve">Convocatoria  a reuniones ordinarias y extraordinarias del Comité Territorial de Formación Docente, elaboración de  las actas y expedición de  certificaciones de los procesos de formación a docentes y directivos aprobados por dicho Comité. </t>
  </si>
  <si>
    <t xml:space="preserve">ILVA INES VARGAS CAVIEDES - Profesional Formación Docente 
</t>
  </si>
  <si>
    <t xml:space="preserve">Universidades publicas y privadas, ONGs, Bancos, Sena, MEN. </t>
  </si>
  <si>
    <t xml:space="preserve">*Falta  formación integral y en Derechos Humanos  de los docentes y directivos docentes. </t>
  </si>
  <si>
    <t>E1P1MP24. 
50 rectores de Instituciones Educativas liderando el desarrollo territorial “Escuela de Rectores”.</t>
  </si>
  <si>
    <t>No. de rectores liderando propuestas para el desarrollo territorial en el marco de la Escuela de Rectores = No de rectores liderando propuestas de desarrollo territorial / No. de rectores participantes de la Escuela de Rectores,</t>
  </si>
  <si>
    <t>Realización de actos contractuales y de supervisoria para la Implementación  anual de procesos de formación a Docentes y Directivos Docentes.</t>
  </si>
  <si>
    <t>Profesionales Responsables procedimiento Formación Docente y Experiencias significativas</t>
  </si>
  <si>
    <t xml:space="preserve">Los docentes no manejan el tema de las competencias ni la orientación que deben dar a los resultados de las pruebas saber </t>
  </si>
  <si>
    <t xml:space="preserve">Expedición por  parte de los operadores del certificado de formación y  reporte de éstos al subproceso h07.01 </t>
  </si>
  <si>
    <t xml:space="preserve">Realización de convocatorias, seguimiento y aco mpañamiento a procesos de formación liderados por el MEN y/o entidades del orden nacional o departamental. </t>
  </si>
  <si>
    <t>Profesionales responsables de la coordinación departamental de programas especiales</t>
  </si>
  <si>
    <t>No se usa de manera adecuada los resultados del informe de evaluacion de desempeño para formular acciones de formacion y capacitacion</t>
  </si>
  <si>
    <t xml:space="preserve">E1P1MP22 . 213 Instituciones Educativas con procesos de  gestión escolar  y desarrollo curricular para la excelencia. </t>
  </si>
  <si>
    <t>Informe anual  con analisis de resultados de las evaluaciones de desempeño de docentes y directivos docentes de las 213  I.E del Departamento.
N° de reuniones de socializacion para la formulacion de acciones de formacion y capacitacion</t>
  </si>
  <si>
    <t>Identificar las necesidades de formación de los docentes y directivos docentes con base en las evaluaciones de desempeño</t>
  </si>
  <si>
    <t xml:space="preserve">1. Recepción anual de evaluaciones de desempeño de los docentes del Decreto 1278 del 2002 </t>
  </si>
  <si>
    <t>EDWIN FLOREZ PERDOMO
JHON FREDY ORTIZ
ANDREA BELTRAN</t>
  </si>
  <si>
    <t>MEN
TALENTO HUMANO SEDTOLIMA
COMITÉ TERRITORIAL DE FORMACION DOCENTE</t>
  </si>
  <si>
    <t>2. Elaboración de  informe y  analisis de resultados de las evaluaciones de desempeño de docentes y directivos docentes</t>
  </si>
  <si>
    <t>3.. Socializacion de resultados de las evaluaciones de desempeño de docentes y directivos docentes para formular acciones de formacion y capacitacion</t>
  </si>
  <si>
    <t>URBANA-RURAL</t>
  </si>
  <si>
    <t xml:space="preserve">*Una estrategia de acompañamiento  seguimiento y fortalecimiento   de las investigaciones y/o experiencias de aula o institución  derivadas de  los procesos de formación en los  niveles de   posgrados  formulada y en  implementación. </t>
  </si>
  <si>
    <t>*Estrategia de seguimiento y acompañamiento  diseñada y en proceso de implementación.</t>
  </si>
  <si>
    <t xml:space="preserve">ILVA INES VARGAS CAVIEDES Profesional Responsables procedimiento Formación Docente </t>
  </si>
  <si>
    <t xml:space="preserve">Universidad del Tolima, MEN </t>
  </si>
  <si>
    <t xml:space="preserve">Debilidades en el proceso de implementación del Plan Territorial de Formación de Docentes y Directivos Docentes por la demora o nula  asignación presupuestal en algunas áreas.   </t>
  </si>
  <si>
    <t xml:space="preserve">*No. de investigaciones orientadas al fortalecimiento de las competencias en las areas de matematicas, lenguaje, competencias ciudadanas y TIC   identificadas y en proceso de implementación , en el marco de la formacion de docentes= Total de investigaciones en matematicas, lenguaje, competencias ciudadanas y TIC   / total de investigaciones desarrolladas. </t>
  </si>
  <si>
    <t xml:space="preserve">*Identificación de investigaciones o experiencias de trabajo en aula en el marco de los procesos de formación a docentes. 
*Selección de las investigaciones  y/o experiencias de trabajo en las areas de matematicas, lenguaje, competencias ciudadanas y TIC   </t>
  </si>
  <si>
    <t>Director de Calidad, Profesionales lideres de Areas de Majoramiento y Evaluación y profesional responsable formación docente</t>
  </si>
  <si>
    <t xml:space="preserve">Universidades publicas y privadas, ONGs. </t>
  </si>
  <si>
    <t xml:space="preserve">altos niveles de Intermitencia en los procesos de formación de los docentes y directivos por la demora en las asignaciones presupuestales. </t>
  </si>
  <si>
    <t>Visitas a I.E. para verificación,  acompañamiento,  seguimiento  y retroalimentación  de las investigaciones y experiencias de aula seleccionadas.</t>
  </si>
  <si>
    <t xml:space="preserve">Profesional Responsable procedimiento Formación Docente con el apoyo del equipo de la Dirección de acuerdo a interes en areás especificas </t>
  </si>
  <si>
    <t xml:space="preserve">Universidades publicas y privadas </t>
  </si>
  <si>
    <t xml:space="preserve">*No. de espacios academicos implementados para la socialización de investigaciones y experiencias de trabajo en  aula en el marco de la formacion de docentes </t>
  </si>
  <si>
    <t xml:space="preserve">Formulación,   evaluación y seguimiento  de  propuesta para la  socialización de investigaciones y experiencias de trabajo en aula. 
*Organización anual de espacios academicos  de socialización de investigaciones y experiencias de trabajo en aula. 
</t>
  </si>
  <si>
    <t xml:space="preserve">Profesional Responsable procedimiento Formación Docente </t>
  </si>
  <si>
    <t>Comité de Formación Docente, Centro de Investigación Docente, Universidades, MEN.</t>
  </si>
  <si>
    <t xml:space="preserve">*No. de Investigaciones y experiencias convertidas en modelos educativos al interior de las I.E. </t>
  </si>
  <si>
    <t xml:space="preserve">*Asesoría, asistencia técnica  y talleres de formación pedagogica y didactica   para la  concreción  de investigaciones y experiencias de aula en modelos educativos en las I.E. </t>
  </si>
  <si>
    <t>01/010/2007</t>
  </si>
  <si>
    <t xml:space="preserve">URBANO - RURAL. </t>
  </si>
  <si>
    <t xml:space="preserve">Una Estrategia de seguimiento y evaluación participativa al Plan de Formación de docentes y directivos,  formulada e implementada  </t>
  </si>
  <si>
    <t xml:space="preserve">Estrategia de seguimiento y evaluación participativa al Plan de Formación de docentes y directivos,  formulada e implementada  
</t>
  </si>
  <si>
    <t xml:space="preserve">*Recolección de información sobre la implementación de procesos de  formación de docentes y directivos docentes a través de medios virturales, operadores, I.E. y  responsables de formación docente en la Secretaria.
</t>
  </si>
  <si>
    <t xml:space="preserve">Profesional responsable procedimiento formacion docente </t>
  </si>
  <si>
    <t>Comité de Formacion docente, I.E. Docentes formados</t>
  </si>
  <si>
    <t xml:space="preserve">bajo nivel de participación de los beneficiarios de los procesos de formación en la evaluación  anual del Plan Territorial </t>
  </si>
  <si>
    <t xml:space="preserve">Documento anual de evaluación participativa del Plan de Formación a docentes y directivos docentes  elaborado </t>
  </si>
  <si>
    <t xml:space="preserve">*Sistematización de la información y producción de documento anual de evaluación del Plan.
</t>
  </si>
  <si>
    <t xml:space="preserve">
*Socialización de resultados a Comité Territorial de Formación Docente, equipo de la  Dirección y Comite Directivo de la Secretaria para tomar los correctivos a que haya lugar.     </t>
  </si>
  <si>
    <t>USO Y APROPIACION DE  MTIC</t>
  </si>
  <si>
    <t>FORTALECER EL USO Y APROPIACION DE LAS MTIC EN LAS IE PARA EL MEJORAMIENTO INSTITUCIONAL Y EL DESARROLLO DE COMPETENCIAS BASICAS</t>
  </si>
  <si>
    <t>213 DIRECTIVOS DOCENTES Y 2000 DOCENTES  PARTICIPANDO EN PROGRAMAS DE FORMACION EN MTIC</t>
  </si>
  <si>
    <t># DOCENTES Y DIRECTIVOS DOCENTES PARTICPANDO / # TOTAL DE DOCENTES Y DIRECTIVOS DOCENTES</t>
  </si>
  <si>
    <t>FORTALECER EL DESARROLLO PROFESIONAL DE DIRECTIVOS Y DOCENTES EN MTIC</t>
  </si>
  <si>
    <t>* REALIZACION DE ARTICULACION CON ALIADOS ESTRATEGICOS PARA PROCESOS DE FORMACION.
* SOCIALIZACION DE LOS PROCESOS DE FORMACION ARTICULADOS.
* ACOMPAÑAMIENTO AL PROCESO DE FORMACION.
* SEGUIMIENTO Y EVALUACION AL PROCESO DE FORMACION.</t>
  </si>
  <si>
    <t>TECNICO OPERATIVO MTIC</t>
  </si>
  <si>
    <t>RECURSO HUMANO
$62,500,000</t>
  </si>
  <si>
    <t>MINTIC
CPE
FUNDACION TELEFONICA
MEN
SECRETARIA DE PLANEACION Y TIC
SENA</t>
  </si>
  <si>
    <t>BAJO NIVEL DE ACOMPAÑAMIENTO Y FOMENTO AL USO-APROPIACION-PRODUCCION DE CONTENIDOS DE CALIDAD  EN LAS INSTITUCIONES EDUCATIVAS.</t>
  </si>
  <si>
    <t>9 IE PARTICIPANDO EN PROCESOS DE PRODUCCION DE CONTENIDOS</t>
  </si>
  <si>
    <t># IE EN PROCESOS DE PRODUCCION DE CONTENIDOS / # TOTAL DE IE FOCALIZADOS</t>
  </si>
  <si>
    <t>REALIZAR ARTICULACION PARA EL ACOMPAÑAMIENTO A LA PRODUCCION DE CONTENIDOS EDUCATIVOS EN LAS IE</t>
  </si>
  <si>
    <t>* REALIZACION DE ARTICULACION CON ALIADOS ESTRATEGICOS PARA PROCESOS DE PRODUCCION DE CONTENIDOS DE CALIDAD EN LAS IE.
* SOCIALIZACION DE LOS PROCESOS DE PRODUCCION DE CONTENIDOS DE CALIDAD EN LAS IE.
* ACOMPAÑAMIENTO AL PROCESO DEPRODUCCION DE CONTENIDOS DE CALIDAD EN LAS IE.
* SEGUIMIENTO Y EVALUACION AL PROCESO DE PRODUCCION DE CONTENIDOS DE CALIDAD EN LAS IE</t>
  </si>
  <si>
    <t>FALTA DE ARTICULACION Y RECURSOS  PARA EL FOMENTO A LA DOTACIÓN DENTRO DE UN PLAN ESTRATÉGICO PARA EL MEJORAMIENTO INSTITUCIONAL Y EL DESARROLLO DE COMPETENCIAS BÁSICAS.</t>
  </si>
  <si>
    <t>1 DOCUMENTO DIAGNOSTICO Y DE NECESIDADES DE DOTACION, USO Y APROPIACION DE MTIC</t>
  </si>
  <si>
    <t># DE DOCUMENTOS MTIC / # TOTAL DE DOCUMENTOS MTIC PROGRAMADOS</t>
  </si>
  <si>
    <t>MANTENER EL DIAGNOSTICO ACTUALIZADO DE INFRAESTRUCTURA MTIC DE LAS IE</t>
  </si>
  <si>
    <t>* SOCIALIZAR EL PROCESO DE ACTUALIZACION DEL INVENTARIO DE MTIC DE LAS IE.
* RECOPILACION DE LA INFORMACION DE INVENTARIO DE MTIC.
* DOCUMENTO DIAGNOSTICO Y DE NECESIDADES DEL INVENTARIO MTIC</t>
  </si>
  <si>
    <t>BAJO NIVEL DE ACOMPAÑAMIENTO A LA  IMPLEMENTACION, MONITOREO, EVALUACIÓN Y SEGUIMIENTO AL PLAN DE USO DE  MTIC DE LOS EE.</t>
  </si>
  <si>
    <t>213 IE CON UN PLAN DE USO DE MTIC IMPLEMENTADO</t>
  </si>
  <si>
    <t># DE IE CON PLAN DE USO DE MTIC / # TOTAL DE IE</t>
  </si>
  <si>
    <t xml:space="preserve">IMPLEMENTAR EL PLAN DE USO Y APROPIACIÓN DE MTIC EN LAS IE </t>
  </si>
  <si>
    <t>* REALIZACION DE ENCUESTA DE LA EXISTENCIA DE PLAN DE USO DE MTIC EN LAS IE.
* DESARROLLO DE FORMATO PLAN DE USO DE MTIC.
* SOCIALIZACION DEL FORMATO DE USO DE MTIC A LAS IE.
*ACOMPAÑAMIENTO A LA IMPLEMENTACION DEL PLAN DE USO DE MTIC.
* SEGUIMIENTO A LOS PLANES DE USO DE MTIC DE LAS IE</t>
  </si>
  <si>
    <t>RECURSO HUMANO 
$62,500,000</t>
  </si>
  <si>
    <t>Bajo nivel de apropiacion de los  resultados de las pruebas  SABER  por parte de las instituciones educativas, para formular acciones de mejoramiento continuo de acuerdo a sus necesidades</t>
  </si>
  <si>
    <t xml:space="preserve">FORTALECER LOS PROCESOS DE ACOMPAÑAMIENTO  A LAS INSTITUCIONES EDUCATIVAS DEL DEPARTAMENTO DEL TOLIMA GARANTIZANDO CONDICIONES DE INTEGRALIDAD,  CONTINUIDAD Y PRESENCIA EN SITIO QUE POSIBILITEN EL MEJORAMIENTO DE SU GESTION EN LAS AREAS ADMINISTRATIVA, ACADEMICA, DIRECTIVA Y COMUNITARIA  Y LA TRANSFORMACION DE SUS PROCESOS PARA EL BENEFICIO DE LA COMUNIDAD EDUCATIVA. 
</t>
  </si>
  <si>
    <t xml:space="preserve">E1P1MP22 . 213 Instituciones Educativas con procesos de  gestión escolar  y desarrollo curricular para la excelencia.
</t>
  </si>
  <si>
    <t>No. de I.E. con publiación de resultados de Pruebas SABER
No. de I.E. que mejoran su desempeño en saber 11º.
No. de I.E. que disminuyen su procetanje en los nieveles inferior y mínimo
No. de I.E. que aumentan  su procetanje en los nieveles satisfactorio y avanzado 
Estrategia de seguimento y monitoreo en ejecución</t>
  </si>
  <si>
    <t xml:space="preserve">   Gestión de la evaluación educativa: </t>
  </si>
  <si>
    <t xml:space="preserve">1.  Coordinación con el ICFES para el proceso de capacitación a las I.E. para el uso y análisis de los resultados 359 y 11.
</t>
  </si>
  <si>
    <t>EDWIN FLOREZ PERDOMO
LORENA TATIANA CASTILLO
MARIA DEL CARMEN RAMIREZ 
JHON FREDY ORTIZ
ANDREA BELTRAN</t>
  </si>
  <si>
    <t>Supervisores
Directores de Núcleo
IES
ICFES
Area de Talento Humano SEDTOLIMA</t>
  </si>
  <si>
    <t>2. Realización de talleres Zonales sobre uso y analisis de resultados</t>
  </si>
  <si>
    <t xml:space="preserve">3. Sistematización de resultados y producción de información consolidado por ETC SABER 3º5º9º y 11º, evaluacion de desempeño docente y autoevaluación institucional
</t>
  </si>
  <si>
    <t xml:space="preserve">4. Divulgación de los Resultados de las Pruebas Externas
</t>
  </si>
  <si>
    <t>5. Diseño y puesta en marcha de una estrategia integral de seguimiento  a las I.E. Oficiales para el uso y analisis de los resultados de las pruebas externas, evaluacion de desempeño y autoevaluacion institucional.</t>
  </si>
  <si>
    <t>Bajo nivel de apropiación de los directivos docentes en la implementación del proceso de autoevaluaciòn institucional evidenciado en la formulación y  desarrollo de acciones de bajo impacto,  frente a las oportunidades de mejora que presentan las I.E.</t>
  </si>
  <si>
    <t>Generar acciones de empoderamiento de los directivos docentes en el proceos de implementaciòn de la Ruta del Mejoramiento</t>
  </si>
  <si>
    <t>E1P1MP22 . 213 Instituciones Educativas con procesos de  gestión escolar  y desarrollo curricular para la excelencia.</t>
  </si>
  <si>
    <t>No. de I.E. Oficiales con reporte oportuno de la Autoevaluaciòn Institucional</t>
  </si>
  <si>
    <t>Acompañar a las I.E. oficiales para la realización anual de la Autoevaluación institucional</t>
  </si>
  <si>
    <t xml:space="preserve"> 1. Elaboraciòn de Actos Administrativos  para la implementaciòn de la ruta del mejoramiento.
2. Elaboración de Diagnostico territorial del procedimiento  de autoevaluación institucional</t>
  </si>
  <si>
    <t xml:space="preserve">EDWIN FLOREZ PERDOMO
JHONFREDY ORTIZ
MARIA DEL CARMEN RAMIREZ </t>
  </si>
  <si>
    <t>No. I.E. Focalizadas para acompañamiento en situ</t>
  </si>
  <si>
    <t>3. Asistencia técnica a I.E. Focalizadas en  la categoria de desempeño EXISTENCIA en la implementación de la Ruta de autoevaluación institucional</t>
  </si>
  <si>
    <t xml:space="preserve">No. de eventos de formación sobre Auto evaluación institucional. </t>
  </si>
  <si>
    <t>4. Capacitaciòn a I.E. Oficiales para la realizaciòn de la autoevaluaciòn institucional</t>
  </si>
  <si>
    <t>Baja participación de las I.E.   en los procesos de orientación para la aplicaciòn de las pruebas SABER 359.</t>
  </si>
  <si>
    <t>No. de I.E. púbicas  aplicando las pruebas saber 359
No. de I.E. participando en los procesos de orientación para la aplicación de las Pruebas Saber 359</t>
  </si>
  <si>
    <t>1. Coordinación  con el ICFES  la actualizacion de información correspondiente a la Página Web, directorios, matricula SIMAT, entre otros.</t>
  </si>
  <si>
    <t xml:space="preserve">EDWIN FLOREZ PERDOMO
LORENA TATIANA CASTILLO
MARIA DEL CARMEN RAMIREZ </t>
  </si>
  <si>
    <t>ICFES</t>
  </si>
  <si>
    <t>2. Coordinación  con el ICFES del proceso de aplicación de las Pruebas SABER, para los grados 3º,5º,7º y 9º</t>
  </si>
  <si>
    <t>4.Acompañamiento  al ICFES en el proceso de entrega  a las I.E. de las pruebas saber 359.</t>
  </si>
  <si>
    <t>Violencia escolar al interior de los establecimientos educativos</t>
  </si>
  <si>
    <t xml:space="preserve">213 IE con manuales de convivencia escolar bajo el enfoque diferencial, género y vulnerabilidad 
</t>
  </si>
  <si>
    <t xml:space="preserve">No. de I.E. con manuales de convivencia escolar bajo el enfoque diferencial, género y vulnerabilidad revisados
</t>
  </si>
  <si>
    <t>MARIA DEL CARMEN RAMIREZ C</t>
  </si>
  <si>
    <t>01/01/2017
01/06/201/</t>
  </si>
  <si>
    <t>15/12/2020
15/12/2017</t>
  </si>
  <si>
    <t xml:space="preserve">Red DOCOTOL
I.E.
</t>
  </si>
  <si>
    <t xml:space="preserve">E1P1MP28. 46 municipios desarrollando estrategias de prevención y promoción de  convivencia escolar desde los comités municipales. </t>
  </si>
  <si>
    <t>No. de Municipios con comités escolares de convivencia  escolar operando</t>
  </si>
  <si>
    <t>aumento de la tasa de  reprobacion de estudiantes en las IE y falta uso de resultados de Evaluaciones Internas y Externas para formular acciones de mejora continua</t>
  </si>
  <si>
    <t xml:space="preserve">No. De informes de resultados pruebas saber
</t>
  </si>
  <si>
    <t xml:space="preserve">Diseñar e implementar estrategias y espacios de reflexión pedagogica en las E.E. frente a su desempeño,   con base en el ISCE, las evaluaciones internas y externas y otros mecanismos de medición.  
</t>
  </si>
  <si>
    <t>MEN
ICFES
IES</t>
  </si>
  <si>
    <t xml:space="preserve">No. De SIEE revisadas
</t>
  </si>
  <si>
    <t>No. De IE con cajas de herramientas DIA E</t>
  </si>
  <si>
    <t>3.  Entrega de cajas de herramientas DIA E para que sea utilizada como insumo en la planeacion del mejoramiento</t>
  </si>
  <si>
    <t>No. De IE con acompañamiento en la realizaicón del  DIA E</t>
  </si>
  <si>
    <t xml:space="preserve">4. Diseño e implementación de estrategia de integración  de componentes curriculares para alcanzar la  excelencia en los E.E. </t>
  </si>
  <si>
    <t xml:space="preserve">Director y equipos de  Evaluaicón y Mejoramiento  de Calidad Educativa </t>
  </si>
  <si>
    <t>URBANA / RURAL</t>
  </si>
  <si>
    <t>10'% (1678) de  docentes y directivos docentes  evaluados</t>
  </si>
  <si>
    <t>100% de docentes y directivos docentes del decrero 1278 evaluados</t>
  </si>
  <si>
    <t xml:space="preserve">N°  de docentes y directivos docentes con evaluación anaual de desempeño. </t>
  </si>
  <si>
    <t xml:space="preserve">MEN
TALENTO HUMANO SEDTOLIMA
</t>
  </si>
  <si>
    <t xml:space="preserve">2. Realización de jornadas de capacitación  a docentes y directivos docentes sobre herramientas y metodología de evaluación de desempeño.
 </t>
  </si>
  <si>
    <t xml:space="preserve">Desarticulación de las Instituciones educativas con el mercado regional                                
Desconocimiento de los docentes sobre las competencias laborales que transversalizan el PEI                         </t>
  </si>
  <si>
    <t xml:space="preserve">RURAL </t>
  </si>
  <si>
    <t xml:space="preserve">No. De docentes formados y capacitados en la formulación de proyectos pedagogicos productivos      
                                    No. I.E Articuladas con el mercado regional laboral </t>
  </si>
  <si>
    <t xml:space="preserve">213 I.E. acompañadas para fortalecer la pertinencia y coherencia de los PEI </t>
  </si>
  <si>
    <t>% DE IE ACOMPAÑADAS = # IE ACOMPAÑADAS / # IE TOTAL
Número de docentes y directivos docentes capacitados en la profundización, actualización y apropiación de estándares/total de directivos docentes y docentes de las áreas de lenguaje, matemáticas, y competencias ciudadanas *100</t>
  </si>
  <si>
    <t xml:space="preserve">FORTALECER LA PERTINENCIA Y COHERENCIA DE LOS PEI EN LAS IE
</t>
  </si>
  <si>
    <t xml:space="preserve">Focalización de establecimientos educativos con bajo rendimientos en el ISCE.  </t>
  </si>
  <si>
    <t xml:space="preserve">OLGA MARINA VALENCIA </t>
  </si>
  <si>
    <t>MEN
UNIVERSIDADES
RECTORES
COORDINADORES ACADÉMICOS
DOCENTES</t>
  </si>
  <si>
    <t>Revisión del componente pedagógico (Plan de estudios, prácticas de aula, estrategias pedagógicas) a las I.E focalizadas</t>
  </si>
  <si>
    <t>Realización de Jornadas de Conceptualizacion y fortalecimiento del Componente Pedagógico del Proyecto Educativo Institucional.</t>
  </si>
  <si>
    <t>Realización de Talleres de estándares académicos en matemáticas en las I.E focalizadas</t>
  </si>
  <si>
    <t>Realización de Talleres de estándares académicos en Lengua Castellana  en las I.E focalizadas.</t>
  </si>
  <si>
    <t>Realización de Talleres que permitan involucrar cada una de las competencias ciudadanas en el PEI y el curriculo en las I.E focalizadas.</t>
  </si>
  <si>
    <t>Seguimiento y acompañamiento a la implementación del fortalecimiento del componente pedagógico.</t>
  </si>
  <si>
    <t xml:space="preserve">160 I.E. fortalecidas en sus procesos de articulación </t>
  </si>
  <si>
    <t xml:space="preserve">Numero de Instituciones Educativas fortalecidas en sus procesos de articulación. = No. de I.E. fortalecidas en sus procesos de articulación / total de I.E. articuladas </t>
  </si>
  <si>
    <t>Recolección y análisis de información de las I.E técnicas y académicas articuladas con el SENA</t>
  </si>
  <si>
    <t>Asistencia y acompañamiento a las I.E articuladas con el SENA</t>
  </si>
  <si>
    <t>Realización  de  foro anual para la socialización de experiencias éxitosas surgidas como resultado de la articulación media técnica.</t>
  </si>
  <si>
    <t>Bajos resultados en PRUEBAS SABER</t>
  </si>
  <si>
    <t>URBANO RURAL</t>
  </si>
  <si>
    <t xml:space="preserve">213 I.E. implementando una estrategia en lenguaje y matematicas </t>
  </si>
  <si>
    <t>No. de I.E implementando una estrategia en Lenguaje y Matemáticas = No. de I.E implementando una estrategia en Lenguaje y Matemáticas / Total de I.E. oficioales del Departamento.</t>
  </si>
  <si>
    <t>Focalización de establecimientos educativos con bajos rendimientos en el ISCE.</t>
  </si>
  <si>
    <t xml:space="preserve">JUAN CARLOS ACERO HERNANDEZ 
Y
EQUIPO DE CALIDAD EDUCATIVA </t>
  </si>
  <si>
    <t>E4P10MP29: 213 instituciones educativas con programas para consolidar una cultura de educación ambiental comprometida.</t>
  </si>
  <si>
    <t xml:space="preserve">No. de I.E. con PRAE implementado = No. de I.E. con PRAE / No. de I.E. del Departamento.  </t>
  </si>
  <si>
    <t>FORTALECER EL PROYECTO PEDAGOGICO TRANSVERSAL DE EDUCACIÓN AMBIENTAL</t>
  </si>
  <si>
    <t>• Formación de docentes dinamizadores.                      
• Formulación y fortalecimiento de PRAES.
•Articulación de CIDEA Departamental.
•Monitoreo y acompañamiento en la formulación y mantenimiento de los PRAE</t>
  </si>
  <si>
    <t>•Cortolima
•SAGER
• CIDEA Tolima</t>
  </si>
  <si>
    <t xml:space="preserve">E1P1MP33: 213 instituciones educativas con estrategias de promoción de espacios para ocupación del tiempo libre. </t>
  </si>
  <si>
    <t xml:space="preserve">No. de I.E. implementando el proyecto de EVS  = No. de I.E. con proyecto de EVS / No. de I.E. del Departamento.  </t>
  </si>
  <si>
    <t>FORTALECER EL PROYECTO PEDAGOGICO TRANSVERSAL DE ESTILOS DE VIDA SALUDABLE. EVS</t>
  </si>
  <si>
    <t xml:space="preserve">•INDEPORTES Tolima
• Secretaria de Salud Departamental
</t>
  </si>
  <si>
    <t xml:space="preserve">E1P1MP31: 213 instituciones educativas con estrategias  para la sexualidad y construcción de ciudadanía, y prevención de la violencia sexual, con enfoque diferencial. </t>
  </si>
  <si>
    <t xml:space="preserve">No. de I.E. con PESCC implementado = No. de I.E. con PESCC implementado / No. de I.E. del Departamento.  </t>
  </si>
  <si>
    <t xml:space="preserve">•Profamilia
•Secretaria de Inclusión Social.
</t>
  </si>
  <si>
    <t>E3P9MP13: 213 instituciones educativas con docentes formados en educación para el ejercicio de los derechos humanos en un marco del posconflicto.</t>
  </si>
  <si>
    <t xml:space="preserve">No. de I.E. con Proyecto transversal de Derechos Humanos implementado = No. de I.E. con Proyecto transversal de Derechos Humanos implementado / No. de I.E. del Departamento.  </t>
  </si>
  <si>
    <t>FORTALECER EL PROYECTO PEDAGOGICO TRANSVERSAL DE DERECHOS HUMANOS. EDUDERECHOS</t>
  </si>
  <si>
    <t xml:space="preserve">•Secretaria del Interior.
•Universidades 
</t>
  </si>
  <si>
    <t>E1P1MP34: Conformación de 5 semilleros de cultura vial en instituciones educativas.</t>
  </si>
  <si>
    <t>No. De semilleros de Educación Vial implementados</t>
  </si>
  <si>
    <t>FORTALECER EL PROYECTO PEDAGOGICO TRANSVERSAL DE EDUCACIÓN VIAL</t>
  </si>
  <si>
    <t xml:space="preserve">• Formación de docentes y estudiantes para la conformación de los semilleros de educación vial.                      
• Dotación de material pedagogico de los semilleros.
• Monitoreo y acompañamiento en la formulación y mantenimiento de los semilleros. </t>
  </si>
  <si>
    <t xml:space="preserve">•DATT
•Policia de Carreteras.
•Comité de Prevensión Vial
</t>
  </si>
  <si>
    <t xml:space="preserve">E1P1MP32: Desarrollar un programa para el emprendimiento, educación financiera y cooperativismo, con enfoque territorial. </t>
  </si>
  <si>
    <t xml:space="preserve">No. De IE desarrollando el programa de emprendimiento y Educación economica y financiera=No. De IE con programa de emprendimiento y Educación economica y financiera implementado/No. de I.E. del Departamento.  </t>
  </si>
  <si>
    <t>FORTALECER EL PROYECTO PEDAGOGICO TRANSVERSAL DE EDUCACIÓN ECONOMICA Y FINANCIERA</t>
  </si>
  <si>
    <t xml:space="preserve">• Implementación gradual del Programa en las IE oficiales del Departamento.                      </t>
  </si>
  <si>
    <t>•Banco BBVA
•SENA
•Camara de Comercio</t>
  </si>
  <si>
    <t>213 E.E</t>
  </si>
  <si>
    <t>15/01/ 2017</t>
  </si>
  <si>
    <t xml:space="preserve">REALIZACION DE DIAGNOSTICO ANUAL DE IE EN CUANTO AL ENVÍO DEL PMI Y CARGUE EN EL SIGCE </t>
  </si>
  <si>
    <t>15/01/2017</t>
  </si>
  <si>
    <t>01/02/2017</t>
  </si>
  <si>
    <t xml:space="preserve">VERIFICACIÓN QUE LOS PMI FORMULADOS CONTENGAN CADA UNO DE LOS PASOS PARA LA FORMULACIÓN, SEGUIMIENTO Y EVALUACIÓN DE LOS MISMOS POR PARTE DE LOS EE. </t>
  </si>
  <si>
    <t>01/03/2017</t>
  </si>
  <si>
    <t>RECOLECCIÓN DE LAS NECESIDADES DE APOYO A LA FORMULACION DE LOS PMI POR PARTE DE LOS EE Y PROGRAMACIÓN DE ACOMPAÑAMIENTO</t>
  </si>
  <si>
    <t xml:space="preserve">PRIORIZACION DE  EE PARA ACOMPAÑAMIENTO Y ASISTENCIA TECNICA </t>
  </si>
  <si>
    <t>01/06/2017</t>
  </si>
  <si>
    <t>ACOMPAÑAMIENTO Y SEGUIMIENTO A LA RUTA DEL "SABER HACER"</t>
  </si>
  <si>
    <t>Sensibilización  a EE sobre las experiencias significativas, las características y la importancia de darse a conocer e inscribirse ante la SED</t>
  </si>
  <si>
    <t>Socialización del link  y fechas programadas para realizar el registro de  experiencias signficativas a  EE y autores de experiencias</t>
  </si>
  <si>
    <t>Publicación de los resultados obtenidos en la etapa de evaluación en los diferentes medios de comunicación de la SED</t>
  </si>
  <si>
    <t>Desarrollo de estrategias de apoyo para superar las dificultades y atender las necesidades de desarrollo de cada experiencia</t>
  </si>
  <si>
    <t>DEFICIENCIA EN LA PRESTACION DEL SERVICIO DE EDUCACION INICIAL CON CALIDAD EN EL MARCO DE LA ATENCION INTEGRAL A LA PRIMERA INFANCIA</t>
  </si>
  <si>
    <t xml:space="preserve">REALIZACION DE ACOMPAÑAMIENTOS SITUADOS EN EL AULA </t>
  </si>
  <si>
    <t>CAPACITACION A ACTORES MUNICIPALES EN EL SISTEMA DE SEGUIMIENTO NIÑO A NIÑO Y EN LA ESTRATEGIA TODOS LISTOS</t>
  </si>
  <si>
    <t xml:space="preserve">Generar ambientes educativos favorables para el aprendizaje,  bienestar, permanencia, inclusión, garantía de derechos  y desarrollo de compentencias  ciudadanas     en los estudiantes  de las Instituciones Educativas del Departamento del Tolima.        </t>
  </si>
  <si>
    <t>TRANSPORTE ESCOLAR</t>
  </si>
  <si>
    <t xml:space="preserve">ALIMENTACION ESCOLAR </t>
  </si>
  <si>
    <t>CONSTRUCCION Y/O MEJORAMIENTO DE LA INFRAESTRUCTURA  FISICA DE LAS I.E.</t>
  </si>
  <si>
    <t xml:space="preserve">ESTRATEGIA TRANSFORMA TU PRESENTE - MEJORA TU FUTURO </t>
  </si>
  <si>
    <t>1. Revision de los manuales de convivencia de IE oficiales y privadas
2. Socialización con I.E. del proceso de actualización de Manuales de Convivencia 
3. Seguimiento y verificación de la actualización y/o ajuste a los manuales de  convivencia bajo los lineamientos de la normatividad legal vigente</t>
  </si>
  <si>
    <t xml:space="preserve">1. Elaboración y socialización del acto  administrativo con  cronograma de actividades, normatividad, lineamientos y orientaciones para el  proceso de evaluación de docentes y directivos docentes.
</t>
  </si>
  <si>
    <r>
      <t xml:space="preserve">•Formulación </t>
    </r>
    <r>
      <rPr>
        <sz val="11"/>
        <rFont val="Calibri"/>
        <family val="2"/>
        <scheme val="minor"/>
      </rPr>
      <t>e implementación</t>
    </r>
    <r>
      <rPr>
        <sz val="11"/>
        <color theme="1"/>
        <rFont val="Calibri"/>
        <family val="2"/>
        <scheme val="minor"/>
      </rPr>
      <t xml:space="preserve"> de estrategias de ocupación del tiempo libre (Juegos SUPERATE-INTERCOLEGIADOS).
• Formación de nuevos Docentes en EVS. 
• Talleres de actualización</t>
    </r>
    <r>
      <rPr>
        <sz val="11"/>
        <color rgb="FFFF0000"/>
        <rFont val="Calibri"/>
        <family val="2"/>
        <scheme val="minor"/>
      </rPr>
      <t xml:space="preserve">  </t>
    </r>
    <r>
      <rPr>
        <sz val="11"/>
        <rFont val="Calibri"/>
        <family val="2"/>
        <scheme val="minor"/>
      </rPr>
      <t>dirigidos a las instituciones educativas  en al</t>
    </r>
    <r>
      <rPr>
        <sz val="11"/>
        <color theme="1"/>
        <rFont val="Calibri"/>
        <family val="2"/>
        <scheme val="minor"/>
      </rPr>
      <t>imentación saludable, actividad fisica, prevención del consumo de tabaco, alcohol y sustancias Psicoactivas.</t>
    </r>
  </si>
  <si>
    <t>FORTALECER EL PROYECTO PEDAGOGICO TRANSVERSAL DE EDUCACION SEXUAL Y CONSTRUCCION DE CIUDADANIA. PESCC</t>
  </si>
  <si>
    <r>
      <t>• Formación de  nuevos docentes en el ejercicio de los derechos humanos.                      
• Talleres de actualización</t>
    </r>
    <r>
      <rPr>
        <sz val="11"/>
        <color theme="1"/>
        <rFont val="Calibri"/>
        <family val="2"/>
        <scheme val="minor"/>
      </rPr>
      <t>.
•Promoción y celebracion del dia de los derechos humanos en el Tolima.
• Monitoreo y acompañamiento en la formulación y mantenimiento del Proyecto transversal EDUDERECHOS</t>
    </r>
  </si>
  <si>
    <t>SENSIBILIZACIÓN  Y CAPACITACIÓN A LOS EE SOBRE LA FORMULACIÓN DE LOS PLANES DE MEJORAMIENTO EN COHERENCIA CON LOS RESULTADOS DE LA AUTOEVALUACIÓN,  ISCE Y LO PLANTEADO EN EL PMI, EL CUAL DEBE INCLUIR ACCIONES FRENTE AL MEJORAMIENTO DE LENGUAJE, MATEMATICAS, COMPETENCIAS CIUDADANAS Y TIC</t>
  </si>
  <si>
    <t>Definición de equipo evaluador de experiencias signficativas en el marco del lineamiento entregado por el MEN (Guía No. 36)</t>
  </si>
  <si>
    <t xml:space="preserve">Evaluación de los Criterios de las experiencias significativas registradas e identificación del estado de desarrollo. </t>
  </si>
  <si>
    <r>
      <t xml:space="preserve">SOCIALIZACIÓN A RECTORES DE LAS IE  DEL MODELO DE ACOMPAÑAMIENTO PEDAGOGICO SITUADO </t>
    </r>
    <r>
      <rPr>
        <sz val="11"/>
        <rFont val="Calibri"/>
        <family val="2"/>
        <scheme val="minor"/>
      </rPr>
      <t>- MAS+,</t>
    </r>
    <r>
      <rPr>
        <sz val="11"/>
        <color theme="1"/>
        <rFont val="Calibri"/>
        <family val="2"/>
        <scheme val="minor"/>
      </rPr>
      <t xml:space="preserve">  DE LA ESTRATEGIA "TODOS LISTOS" Y  FOCALIZACION DE LAS DOCENTES A ACOMPAÑAR.</t>
    </r>
  </si>
  <si>
    <t>REALIZACION DE ENCUENTROS GRUPALES CON DOCENTES</t>
  </si>
  <si>
    <t>REALIZACION DE ENCUENTROS PEDAGOGICOS DE ARTICULACION ENTRE DOCENTES DE LAS I.E. Y DOCENTES DE LOS CDI</t>
  </si>
  <si>
    <t xml:space="preserve">DISEÑAR E IMPLEMENTAR  ESTRATEGIA INTEGRAL DE ENSEÑANZA APRENDIZAJE EN  LENGUAJE Y MATEMATICAS DESDE LA GESTION ESCOLAR  
</t>
  </si>
  <si>
    <t>*Establecimiento de curriculo orientado al fortalecimiento de las áreas de lenguaje y matemáticas</t>
  </si>
  <si>
    <t xml:space="preserve">*Fomento de prácticas pedagógicas de aula orientadas al fortalecimiento de las áreas de lenguaje y matemáticas. </t>
  </si>
  <si>
    <t xml:space="preserve">*Creación e implementación  de secuencias didacticas por competencias y desarrollo de evaluaciones de acuerdo al modelo pedagógico. </t>
  </si>
  <si>
    <t xml:space="preserve">*Resignificación del PEI en el horizonte institucional 
</t>
  </si>
  <si>
    <t>*Adquisición, uso y apropiación de herramientas tecnológicas para el aprendizaje de lenguaje y matemáticas.</t>
  </si>
  <si>
    <t xml:space="preserve">*Implementación de procesos de formación docente especializada en didactica de las matemáticas y lenguaje. </t>
  </si>
  <si>
    <t xml:space="preserve">MEN
UNIVERSIDADES
RECTORES
COORDINADORES ACADÉMICOS
DOCENTES DE LENGUAJE Y MATEMATICAS </t>
  </si>
  <si>
    <t xml:space="preserve">Falta de apropiacion de los docentes y directivos docentes  en la implementacion de la   metodologia para la aplicación objetiva de la evaluacion de desempeño </t>
  </si>
  <si>
    <t xml:space="preserve">3. Asistencia técnica  a I.E.  sobre la metodologia de la evaluación anual de desempeño.  </t>
  </si>
  <si>
    <r>
      <t xml:space="preserve">CARENCIA </t>
    </r>
    <r>
      <rPr>
        <sz val="11"/>
        <color theme="1"/>
        <rFont val="Calibri"/>
        <family val="2"/>
        <scheme val="minor"/>
      </rPr>
      <t xml:space="preserve"> DE ACOMPAÑAMIENTO A LAS EXPERIENCIAS EN LAS ETAPAS DEL CAMINO DE LA SIGNIFICACION DENTRO DE LA RUTA DEL SABER HACER</t>
    </r>
  </si>
  <si>
    <t>FABIAN GUALTEROS SALAZAR</t>
  </si>
  <si>
    <t>3. Realización  con el ICFES de talleres zonales en cada uno de los puntos matrices previamente establecidos</t>
  </si>
  <si>
    <t>5. Seguimiento a las I.E. para el  diligenciamiento de los informes via web de pruebas 359</t>
  </si>
  <si>
    <t xml:space="preserve">2. Revision de SIEE de IE focalizadas con mayor tasa de reprobación
</t>
  </si>
  <si>
    <t xml:space="preserve">1. Elaboración y socialización de informe de analisis de resultados de pruebas 3,5,9 y 11
</t>
  </si>
  <si>
    <t>Realización anual de evento "BUSCANDO CARRERA" para fomentar el acceso a la educación técnica, tecnológica y superior</t>
  </si>
  <si>
    <t xml:space="preserve">
Implementar el Sistema Nacional de Convivencia Escolar para la prevención y abordaje de la violencia escolar. </t>
  </si>
  <si>
    <t xml:space="preserve">FORTALECER  EL PROCESO DE EVALUACIÓN DE DESEMPEÑO DE DIRECTIVOS DOCENTES Y DOCENTES PROPICIANDO EL USO DE LA METODOLOGIA QUE GARANTICE LA  OBJETIVIDAD EN EL MISMO.
 </t>
  </si>
  <si>
    <t xml:space="preserve">FORTALECER LA EDUCACIÓN MEDIA TÉCNICA Y ACADÉMICA EN ARTICULACIÓN CON LOS DIFERENTES NIVELES EDUCATIVOS DEL DEPARTAMENTO DEL TOLIMA
</t>
  </si>
  <si>
    <t xml:space="preserve">IMPLEMENTAR  ESTRATEGIAS  PARA LA REALIZACIÓN DE  LAS PRUEBAS EXTERNAS EN SUS ETAPAS PREPARATORIA, APLICACIÓN Y DILIGENCIAMIENTO DE INFORMES.  </t>
  </si>
  <si>
    <t xml:space="preserve">TOTAL COMPONENTE </t>
  </si>
  <si>
    <t>TOTAL COMPONENTE</t>
  </si>
  <si>
    <t xml:space="preserve">3. Implementación y fortalecimiento de estrategia de acompañamiento a las I.E. en la realización del  DIA E </t>
  </si>
  <si>
    <t>??????????</t>
  </si>
  <si>
    <t>GESTION</t>
  </si>
  <si>
    <t xml:space="preserve">ASIGNACION </t>
  </si>
  <si>
    <t>TOTAL TODOS LOS COMPONENTES</t>
  </si>
  <si>
    <t>GESTION (Costo trabajo profesional responsable y viaticos)</t>
  </si>
  <si>
    <t xml:space="preserve">COMPONENTE ACOMPAÑAMIENTO </t>
  </si>
  <si>
    <t>COMPONENTE TIC</t>
  </si>
  <si>
    <t xml:space="preserve">TOTAL TODOS LOS COMPONENTES </t>
  </si>
  <si>
    <t>SUBTOTAL</t>
  </si>
  <si>
    <t xml:space="preserve">COMPONENTE FORMACION DOCENTE </t>
  </si>
  <si>
    <t xml:space="preserve">ASIGNACION PRESUPUESTAL </t>
  </si>
  <si>
    <t>4.Visitas de acompañamiento y asistencia tecnica a los comités municipales y departamental de convivencia escolar</t>
  </si>
  <si>
    <t>• Formación de  nuevos docentes en el ejercicio de los derechos sexuales reproductivos y atención en el proceso de diferentes problematicas (Explotación sexual Infantil, Trata de Personas, Abuso sexual, entre otras).                      
•Desarrollo de jornadas pedagogicas en el marco de la prevencion de problemáticas relacionadas con educación sexual. 
• Monitoreo y acompañamiento en la formulación y mantenimiento del proyecto transversal PESCC.</t>
  </si>
  <si>
    <t>MEJORAMIENTO DE LAS RELACIONES DE CONVIVENCIA PARA PREVENIR LA VIOLENCIA ESCOLAR AL INTERIOR DE LOS ESTABLECIMIENTOS EDUCATIVOS</t>
  </si>
  <si>
    <t>No hay una política de formación a dpocentes y directivos docentes  desde la entidad territorial.</t>
  </si>
  <si>
    <t>Ausencia de una estrategia de acompañamiento,  seguimiento y proyección de las investigaciones y experiencias de aula, derivadas de  los procesos de formación en los  niveles de diplomados,  posgrados y formación de mediano plazo</t>
  </si>
  <si>
    <t xml:space="preserve">*Revisión de marcos normativos y documentos de referencia sobre estrategias de seguimiento en aula.  
*Formulación e implementación de estrategia de seguimiento y acompañamiento   de los procesos de formación en los niveles de  posgrado y en procesos de formación de mediano plazo. </t>
  </si>
  <si>
    <t xml:space="preserve">Realizar seguimiento,   y acompañamiento en aula  a la   formación de los docentes y directivos docentes. </t>
  </si>
  <si>
    <t xml:space="preserve">Fortalecer y potenciar los procesos  y experiencias de trabajo en aula,   derivados de la  formación de los docentes y directivos docentes </t>
  </si>
  <si>
    <t xml:space="preserve">Realizar evaluación y seguimiento anual a la implementación del Plan Territorial de Formación de docentes y directivos docentes. </t>
  </si>
  <si>
    <t>INSUFICIENTES RECURSOS  PARA LA PLANEACIÓN, GESTIÓN, SEGUIMIENTO Y EVALUACIÓN DE FORMACIÓN Y ACTUALIZACIÓN DOCENTE EN MTIC</t>
  </si>
  <si>
    <t xml:space="preserve">URBANO- RURAL </t>
  </si>
  <si>
    <t xml:space="preserve">1.  Formación de de los directivos docentes, docentes y estudiantes, en el marco del emprendimiento, cooperativismo y el desarrollo de la educación rural   </t>
  </si>
  <si>
    <t xml:space="preserve">3.  formulación de micro empresas como ejercicio pedagógico y cooperativo  
</t>
  </si>
  <si>
    <t>2. Formulación y/o ajuste de proyectos pedagógicos productivos sostenibles con establecimiento de posibles fuentes de financiación.</t>
  </si>
  <si>
    <t>4. Construcción de lineamientos pedagógicos y empresariales  para la conformación de cada IE como empresa y su posterior articulación al mercado laboral</t>
  </si>
  <si>
    <t xml:space="preserve">5. Visitas de reconocimiento a experiencias y  empresarios de la región  para  que los estudiantes y docentes focalizados conozcan las posibilidades de articulación con el mercado laboral.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</si>
</sst>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37" x14ac:knownFonts="1">
    <font>
      <sz val="11"/>
      <color theme="1"/>
      <name val="Calibri"/>
      <family val="2"/>
      <scheme val="minor"/>
    </font>
    <font>
      <sz val="11"/>
      <color theme="1"/>
      <name val="Arial"/>
      <family val="2"/>
    </font>
    <font>
      <b/>
      <sz val="8"/>
      <name val="Arial"/>
      <family val="2"/>
    </font>
    <font>
      <b/>
      <sz val="8"/>
      <color indexed="56"/>
      <name val="Arial"/>
      <family val="2"/>
    </font>
    <font>
      <b/>
      <sz val="12"/>
      <name val="Arial"/>
      <family val="2"/>
    </font>
    <font>
      <sz val="12"/>
      <color rgb="FFFF0000"/>
      <name val="Calibri"/>
      <family val="2"/>
    </font>
    <font>
      <b/>
      <sz val="9"/>
      <name val="Arial"/>
      <family val="2"/>
    </font>
    <font>
      <sz val="9"/>
      <name val="Arial"/>
      <family val="2"/>
    </font>
    <font>
      <sz val="11"/>
      <name val="Arial"/>
      <family val="2"/>
    </font>
    <font>
      <sz val="10"/>
      <name val="Arial"/>
      <family val="2"/>
    </font>
    <font>
      <b/>
      <sz val="10"/>
      <name val="Arial"/>
      <family val="2"/>
    </font>
    <font>
      <sz val="12"/>
      <name val="Calibri"/>
      <family val="2"/>
    </font>
    <font>
      <sz val="8"/>
      <color theme="1"/>
      <name val="Calibri"/>
      <family val="2"/>
      <scheme val="minor"/>
    </font>
    <font>
      <sz val="11"/>
      <color rgb="FFFF0000"/>
      <name val="Calibri"/>
      <family val="2"/>
      <scheme val="minor"/>
    </font>
    <font>
      <sz val="11"/>
      <color theme="1"/>
      <name val="Calibri"/>
      <family val="2"/>
      <scheme val="minor"/>
    </font>
    <font>
      <sz val="10"/>
      <color theme="1"/>
      <name val="Arial"/>
      <family val="2"/>
    </font>
    <font>
      <b/>
      <sz val="10"/>
      <color indexed="56"/>
      <name val="Arial"/>
      <family val="2"/>
    </font>
    <font>
      <sz val="10"/>
      <color theme="1"/>
      <name val="Calibri"/>
      <family val="2"/>
      <scheme val="minor"/>
    </font>
    <font>
      <b/>
      <sz val="12"/>
      <name val="Arial Narrow"/>
      <family val="2"/>
    </font>
    <font>
      <sz val="12"/>
      <name val="Arial Narrow"/>
      <family val="2"/>
    </font>
    <font>
      <sz val="9"/>
      <name val="Arial Narrow"/>
      <family val="2"/>
    </font>
    <font>
      <sz val="11"/>
      <name val="Arial Narrow"/>
      <family val="2"/>
    </font>
    <font>
      <sz val="48"/>
      <color theme="1"/>
      <name val="Calibri"/>
      <family val="2"/>
      <scheme val="minor"/>
    </font>
    <font>
      <sz val="9"/>
      <color indexed="81"/>
      <name val="Tahoma"/>
      <family val="2"/>
    </font>
    <font>
      <b/>
      <sz val="9"/>
      <color indexed="81"/>
      <name val="Tahoma"/>
      <family val="2"/>
    </font>
    <font>
      <sz val="11"/>
      <name val="Calibri"/>
      <family val="2"/>
      <scheme val="minor"/>
    </font>
    <font>
      <b/>
      <sz val="10"/>
      <name val="Arial Narrow"/>
      <family val="2"/>
    </font>
    <font>
      <sz val="8"/>
      <name val="Arial"/>
      <family val="2"/>
    </font>
    <font>
      <sz val="16"/>
      <color theme="1"/>
      <name val="Calibri"/>
      <family val="2"/>
      <scheme val="minor"/>
    </font>
    <font>
      <b/>
      <sz val="10"/>
      <color theme="1"/>
      <name val="Arial"/>
      <family val="2"/>
    </font>
    <font>
      <b/>
      <sz val="14"/>
      <color theme="1"/>
      <name val="Arial"/>
      <family val="2"/>
    </font>
    <font>
      <b/>
      <u/>
      <sz val="14"/>
      <name val="Arial"/>
      <family val="2"/>
    </font>
    <font>
      <b/>
      <sz val="12"/>
      <color theme="1"/>
      <name val="Calibri"/>
      <family val="2"/>
      <scheme val="minor"/>
    </font>
    <font>
      <b/>
      <u/>
      <sz val="11"/>
      <color theme="1"/>
      <name val="Calibri"/>
      <family val="2"/>
      <scheme val="minor"/>
    </font>
    <font>
      <b/>
      <sz val="14"/>
      <color theme="1"/>
      <name val="Calibri"/>
      <family val="2"/>
      <scheme val="minor"/>
    </font>
    <font>
      <sz val="16"/>
      <name val="Arial"/>
      <family val="2"/>
    </font>
    <font>
      <b/>
      <u/>
      <sz val="16"/>
      <name val="Calibri"/>
      <family val="2"/>
      <scheme val="minor"/>
    </font>
  </fonts>
  <fills count="16">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9" tint="0.79998168889431442"/>
        <bgColor indexed="64"/>
      </patternFill>
    </fill>
  </fills>
  <borders count="53">
    <border>
      <left/>
      <right/>
      <top/>
      <bottom/>
      <diagonal/>
    </border>
    <border>
      <left style="medium">
        <color indexed="64"/>
      </left>
      <right style="medium">
        <color indexed="64"/>
      </right>
      <top style="medium">
        <color indexed="64"/>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56"/>
      </right>
      <top style="medium">
        <color indexed="64"/>
      </top>
      <bottom style="medium">
        <color indexed="64"/>
      </bottom>
      <diagonal/>
    </border>
    <border>
      <left style="thin">
        <color indexed="56"/>
      </left>
      <right style="thin">
        <color indexed="56"/>
      </right>
      <top style="medium">
        <color indexed="64"/>
      </top>
      <bottom style="medium">
        <color indexed="64"/>
      </bottom>
      <diagonal/>
    </border>
    <border>
      <left style="thin">
        <color indexed="56"/>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44" fontId="14" fillId="0" borderId="0" applyFont="0" applyFill="0" applyBorder="0" applyAlignment="0" applyProtection="0"/>
  </cellStyleXfs>
  <cellXfs count="533">
    <xf numFmtId="0" fontId="0" fillId="0" borderId="0" xfId="0"/>
    <xf numFmtId="0" fontId="2" fillId="2" borderId="1" xfId="0" applyFont="1" applyFill="1" applyBorder="1" applyAlignment="1">
      <alignment horizontal="center" vertical="center" wrapText="1"/>
    </xf>
    <xf numFmtId="0" fontId="11" fillId="4" borderId="12" xfId="0" applyFont="1" applyFill="1" applyBorder="1" applyAlignment="1">
      <alignment horizontal="justify" vertical="top" wrapText="1"/>
    </xf>
    <xf numFmtId="0" fontId="11" fillId="5" borderId="7" xfId="0" applyFont="1" applyFill="1" applyBorder="1" applyAlignment="1">
      <alignment horizontal="justify" vertical="top" wrapText="1"/>
    </xf>
    <xf numFmtId="0" fontId="7" fillId="5" borderId="10" xfId="0" applyFont="1" applyFill="1" applyBorder="1" applyAlignment="1">
      <alignment horizontal="justify" vertical="top" wrapText="1"/>
    </xf>
    <xf numFmtId="0" fontId="9" fillId="5" borderId="10" xfId="0" applyFont="1" applyFill="1" applyBorder="1" applyAlignment="1">
      <alignment horizontal="justify" vertical="top" wrapText="1"/>
    </xf>
    <xf numFmtId="0" fontId="10" fillId="5" borderId="10" xfId="0" applyFont="1" applyFill="1" applyBorder="1" applyAlignment="1">
      <alignment horizontal="justify" vertical="top" wrapText="1"/>
    </xf>
    <xf numFmtId="9" fontId="9" fillId="5" borderId="10" xfId="0" applyNumberFormat="1" applyFont="1" applyFill="1" applyBorder="1" applyAlignment="1">
      <alignment horizontal="justify" vertical="top" wrapText="1"/>
    </xf>
    <xf numFmtId="0" fontId="9" fillId="5" borderId="11" xfId="0" applyFont="1" applyFill="1" applyBorder="1" applyAlignment="1">
      <alignment horizontal="justify" vertical="top" wrapText="1"/>
    </xf>
    <xf numFmtId="0" fontId="5" fillId="5" borderId="12" xfId="0" applyFont="1" applyFill="1" applyBorder="1" applyAlignment="1">
      <alignment horizontal="justify" vertical="top" wrapText="1"/>
    </xf>
    <xf numFmtId="0" fontId="9" fillId="5" borderId="16" xfId="0" applyFont="1" applyFill="1" applyBorder="1" applyAlignment="1">
      <alignment horizontal="justify" vertical="top" wrapText="1"/>
    </xf>
    <xf numFmtId="0" fontId="10" fillId="5" borderId="16" xfId="0" applyFont="1" applyFill="1" applyBorder="1" applyAlignment="1">
      <alignment horizontal="justify" vertical="top" wrapText="1"/>
    </xf>
    <xf numFmtId="9" fontId="9" fillId="5" borderId="16" xfId="0" applyNumberFormat="1" applyFont="1" applyFill="1" applyBorder="1" applyAlignment="1">
      <alignment horizontal="justify" vertical="top" wrapText="1"/>
    </xf>
    <xf numFmtId="0" fontId="9" fillId="5" borderId="17" xfId="0" applyFont="1" applyFill="1" applyBorder="1" applyAlignment="1">
      <alignment horizontal="justify" vertical="top" wrapText="1"/>
    </xf>
    <xf numFmtId="0" fontId="11" fillId="5" borderId="12" xfId="0" applyFont="1" applyFill="1" applyBorder="1" applyAlignment="1">
      <alignment horizontal="justify" vertical="top" wrapText="1"/>
    </xf>
    <xf numFmtId="0" fontId="11" fillId="5" borderId="3" xfId="0" applyFont="1" applyFill="1" applyBorder="1" applyAlignment="1">
      <alignment horizontal="justify" vertical="top" wrapText="1"/>
    </xf>
    <xf numFmtId="0" fontId="7" fillId="5" borderId="4" xfId="0" applyFont="1" applyFill="1" applyBorder="1" applyAlignment="1">
      <alignment horizontal="justify" vertical="top" wrapText="1"/>
    </xf>
    <xf numFmtId="0" fontId="9" fillId="5" borderId="4" xfId="0" applyFont="1" applyFill="1" applyBorder="1" applyAlignment="1">
      <alignment horizontal="justify" vertical="top" wrapText="1"/>
    </xf>
    <xf numFmtId="3" fontId="10" fillId="5" borderId="4" xfId="0" applyNumberFormat="1" applyFont="1" applyFill="1" applyBorder="1" applyAlignment="1">
      <alignment horizontal="justify" vertical="top" wrapText="1"/>
    </xf>
    <xf numFmtId="0" fontId="10" fillId="5" borderId="4" xfId="0" applyFont="1" applyFill="1" applyBorder="1" applyAlignment="1">
      <alignment horizontal="justify" vertical="top" wrapText="1"/>
    </xf>
    <xf numFmtId="9" fontId="9" fillId="5" borderId="4" xfId="0" applyNumberFormat="1" applyFont="1" applyFill="1" applyBorder="1" applyAlignment="1">
      <alignment horizontal="justify" vertical="top" wrapText="1"/>
    </xf>
    <xf numFmtId="0" fontId="9" fillId="5" borderId="5" xfId="0" applyFont="1" applyFill="1" applyBorder="1" applyAlignment="1">
      <alignment horizontal="justify" vertical="top" wrapText="1"/>
    </xf>
    <xf numFmtId="0" fontId="11" fillId="5" borderId="20" xfId="0" applyFont="1" applyFill="1" applyBorder="1" applyAlignment="1">
      <alignment horizontal="justify" vertical="top" wrapText="1"/>
    </xf>
    <xf numFmtId="0" fontId="7" fillId="5" borderId="21" xfId="0" applyFont="1" applyFill="1" applyBorder="1" applyAlignment="1">
      <alignment horizontal="justify" vertical="top" wrapText="1"/>
    </xf>
    <xf numFmtId="0" fontId="9" fillId="5" borderId="21" xfId="0" applyFont="1" applyFill="1" applyBorder="1" applyAlignment="1">
      <alignment horizontal="justify" vertical="top" wrapText="1"/>
    </xf>
    <xf numFmtId="3" fontId="10" fillId="5" borderId="21" xfId="0" applyNumberFormat="1" applyFont="1" applyFill="1" applyBorder="1" applyAlignment="1">
      <alignment horizontal="justify" vertical="top" wrapText="1"/>
    </xf>
    <xf numFmtId="0" fontId="10" fillId="5" borderId="21" xfId="0" applyFont="1" applyFill="1" applyBorder="1" applyAlignment="1">
      <alignment horizontal="justify" vertical="top" wrapText="1"/>
    </xf>
    <xf numFmtId="9" fontId="9" fillId="5" borderId="21" xfId="0" applyNumberFormat="1" applyFont="1" applyFill="1" applyBorder="1" applyAlignment="1">
      <alignment horizontal="justify" vertical="top" wrapText="1"/>
    </xf>
    <xf numFmtId="0" fontId="9" fillId="5" borderId="23" xfId="0" applyFont="1" applyFill="1" applyBorder="1" applyAlignment="1">
      <alignment horizontal="justify" vertical="top" wrapText="1"/>
    </xf>
    <xf numFmtId="0" fontId="11" fillId="6" borderId="15" xfId="0" applyFont="1" applyFill="1" applyBorder="1" applyAlignment="1">
      <alignment horizontal="justify" vertical="top" wrapText="1"/>
    </xf>
    <xf numFmtId="0" fontId="6" fillId="6" borderId="2" xfId="0" applyFont="1" applyFill="1" applyBorder="1" applyAlignment="1">
      <alignment horizontal="center" vertical="center" wrapText="1"/>
    </xf>
    <xf numFmtId="0" fontId="8" fillId="6" borderId="15" xfId="0" applyFont="1" applyFill="1" applyBorder="1" applyAlignment="1">
      <alignment horizontal="justify" vertical="top" wrapText="1"/>
    </xf>
    <xf numFmtId="0" fontId="9" fillId="6" borderId="15" xfId="0" applyFont="1" applyFill="1" applyBorder="1" applyAlignment="1">
      <alignment horizontal="justify" vertical="top" wrapText="1"/>
    </xf>
    <xf numFmtId="0" fontId="10" fillId="6" borderId="2" xfId="0" applyFont="1" applyFill="1" applyBorder="1" applyAlignment="1">
      <alignment horizontal="justify" vertical="top" wrapText="1"/>
    </xf>
    <xf numFmtId="9" fontId="9" fillId="6" borderId="14" xfId="0" applyNumberFormat="1" applyFont="1" applyFill="1" applyBorder="1" applyAlignment="1">
      <alignment horizontal="justify" vertical="top" wrapText="1"/>
    </xf>
    <xf numFmtId="0" fontId="9" fillId="6" borderId="13" xfId="0" applyFont="1" applyFill="1" applyBorder="1" applyAlignment="1">
      <alignment horizontal="justify" vertical="top" wrapText="1"/>
    </xf>
    <xf numFmtId="0" fontId="0" fillId="4" borderId="16" xfId="0" applyFill="1" applyBorder="1" applyAlignment="1">
      <alignment horizontal="justify" vertical="top" wrapText="1"/>
    </xf>
    <xf numFmtId="14" fontId="10" fillId="5" borderId="10" xfId="0" applyNumberFormat="1" applyFont="1" applyFill="1" applyBorder="1" applyAlignment="1">
      <alignment horizontal="justify" vertical="top" wrapText="1"/>
    </xf>
    <xf numFmtId="14" fontId="10" fillId="5" borderId="16" xfId="0" applyNumberFormat="1" applyFont="1" applyFill="1" applyBorder="1" applyAlignment="1">
      <alignment horizontal="justify" vertical="top" wrapText="1"/>
    </xf>
    <xf numFmtId="14" fontId="10" fillId="5" borderId="4" xfId="0" applyNumberFormat="1" applyFont="1" applyFill="1" applyBorder="1" applyAlignment="1">
      <alignment horizontal="justify" vertical="top" wrapText="1"/>
    </xf>
    <xf numFmtId="14" fontId="10" fillId="5" borderId="21" xfId="0" applyNumberFormat="1" applyFont="1" applyFill="1" applyBorder="1" applyAlignment="1">
      <alignment horizontal="justify" vertical="top" wrapText="1"/>
    </xf>
    <xf numFmtId="3" fontId="0" fillId="0" borderId="0" xfId="0" applyNumberFormat="1"/>
    <xf numFmtId="0" fontId="0" fillId="4" borderId="16" xfId="0" applyFill="1" applyBorder="1" applyAlignment="1">
      <alignment horizontal="justify" vertical="top"/>
    </xf>
    <xf numFmtId="0" fontId="0" fillId="4" borderId="17" xfId="0" applyFill="1" applyBorder="1" applyAlignment="1">
      <alignment horizontal="justify" vertical="top"/>
    </xf>
    <xf numFmtId="0" fontId="0" fillId="0" borderId="0" xfId="0" applyAlignment="1">
      <alignment wrapText="1"/>
    </xf>
    <xf numFmtId="0" fontId="15" fillId="0" borderId="0" xfId="0" applyFont="1" applyAlignment="1">
      <alignment horizontal="center" vertical="center" wrapText="1"/>
    </xf>
    <xf numFmtId="0" fontId="10" fillId="2" borderId="7"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5" fillId="0" borderId="16" xfId="0" applyFont="1" applyBorder="1" applyAlignment="1">
      <alignment horizontal="center" vertical="center" wrapText="1"/>
    </xf>
    <xf numFmtId="0" fontId="15" fillId="4" borderId="21" xfId="0" applyFont="1" applyFill="1" applyBorder="1" applyAlignment="1">
      <alignment horizontal="center" vertical="center" wrapText="1"/>
    </xf>
    <xf numFmtId="0" fontId="15" fillId="4" borderId="16" xfId="0" applyFont="1" applyFill="1" applyBorder="1" applyAlignment="1">
      <alignment horizontal="center" vertical="center" wrapText="1"/>
    </xf>
    <xf numFmtId="0" fontId="9" fillId="0" borderId="12" xfId="0" applyFont="1" applyBorder="1" applyAlignment="1">
      <alignment horizontal="center" vertical="center" wrapText="1"/>
    </xf>
    <xf numFmtId="14" fontId="15" fillId="4" borderId="21" xfId="0" applyNumberFormat="1" applyFont="1" applyFill="1" applyBorder="1" applyAlignment="1">
      <alignment horizontal="center" vertical="center" wrapText="1"/>
    </xf>
    <xf numFmtId="0" fontId="15" fillId="4" borderId="17"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0" fillId="8" borderId="0" xfId="0" applyFill="1"/>
    <xf numFmtId="0" fontId="0" fillId="9" borderId="0" xfId="0" applyFill="1"/>
    <xf numFmtId="14" fontId="0" fillId="5" borderId="16" xfId="0" applyNumberFormat="1" applyFill="1" applyBorder="1" applyAlignment="1">
      <alignment horizontal="justify" vertical="top"/>
    </xf>
    <xf numFmtId="14" fontId="0" fillId="8" borderId="16" xfId="0" applyNumberFormat="1" applyFill="1" applyBorder="1" applyAlignment="1">
      <alignment horizontal="justify" vertical="top"/>
    </xf>
    <xf numFmtId="14" fontId="0" fillId="9" borderId="16" xfId="0" applyNumberFormat="1" applyFill="1" applyBorder="1" applyAlignment="1">
      <alignment horizontal="justify" vertical="top"/>
    </xf>
    <xf numFmtId="14" fontId="0" fillId="9" borderId="16" xfId="0" applyNumberFormat="1" applyFill="1" applyBorder="1" applyAlignment="1">
      <alignment horizontal="justify" vertical="top" wrapText="1"/>
    </xf>
    <xf numFmtId="14" fontId="0" fillId="10" borderId="16" xfId="0" applyNumberFormat="1" applyFill="1" applyBorder="1" applyAlignment="1">
      <alignment horizontal="justify" vertical="top"/>
    </xf>
    <xf numFmtId="0" fontId="0" fillId="10" borderId="16" xfId="0" applyFill="1" applyBorder="1" applyAlignment="1">
      <alignment horizontal="justify" vertical="top" wrapText="1"/>
    </xf>
    <xf numFmtId="49" fontId="0" fillId="7" borderId="16" xfId="0" applyNumberFormat="1" applyFill="1" applyBorder="1" applyAlignment="1">
      <alignment horizontal="justify" vertical="top" wrapText="1"/>
    </xf>
    <xf numFmtId="0" fontId="0" fillId="7" borderId="16" xfId="0" applyFill="1" applyBorder="1" applyAlignment="1">
      <alignment horizontal="justify" vertical="top" wrapText="1"/>
    </xf>
    <xf numFmtId="0" fontId="0" fillId="5" borderId="16" xfId="0" applyFill="1" applyBorder="1" applyAlignment="1">
      <alignment horizontal="justify" vertical="top"/>
    </xf>
    <xf numFmtId="0" fontId="0" fillId="5" borderId="17" xfId="0" applyFill="1" applyBorder="1" applyAlignment="1">
      <alignment horizontal="justify" vertical="top"/>
    </xf>
    <xf numFmtId="0" fontId="0" fillId="8" borderId="16" xfId="0" applyFill="1" applyBorder="1" applyAlignment="1">
      <alignment horizontal="justify" vertical="top" wrapText="1"/>
    </xf>
    <xf numFmtId="0" fontId="0" fillId="8" borderId="16" xfId="0" applyFill="1" applyBorder="1" applyAlignment="1">
      <alignment horizontal="justify" vertical="top"/>
    </xf>
    <xf numFmtId="0" fontId="0" fillId="8" borderId="17" xfId="0" applyFill="1" applyBorder="1" applyAlignment="1">
      <alignment horizontal="justify" vertical="top"/>
    </xf>
    <xf numFmtId="0" fontId="0" fillId="10" borderId="16" xfId="0" applyFill="1" applyBorder="1" applyAlignment="1">
      <alignment horizontal="justify" vertical="top"/>
    </xf>
    <xf numFmtId="0" fontId="0" fillId="10" borderId="17" xfId="0" applyFill="1" applyBorder="1" applyAlignment="1">
      <alignment horizontal="justify" vertical="top"/>
    </xf>
    <xf numFmtId="0" fontId="0" fillId="7" borderId="16" xfId="0" applyFill="1" applyBorder="1" applyAlignment="1">
      <alignment horizontal="justify" vertical="top"/>
    </xf>
    <xf numFmtId="0" fontId="0" fillId="7" borderId="17" xfId="0" applyFill="1" applyBorder="1" applyAlignment="1">
      <alignment horizontal="justify" vertical="top"/>
    </xf>
    <xf numFmtId="0" fontId="0" fillId="11" borderId="5" xfId="0" applyFill="1" applyBorder="1" applyAlignment="1">
      <alignment horizontal="justify" vertical="top"/>
    </xf>
    <xf numFmtId="0" fontId="0" fillId="11" borderId="35" xfId="0" applyFill="1" applyBorder="1" applyAlignment="1">
      <alignment horizontal="justify" vertical="top"/>
    </xf>
    <xf numFmtId="0" fontId="2" fillId="3" borderId="16" xfId="0" applyFont="1" applyFill="1" applyBorder="1" applyAlignment="1">
      <alignment horizontal="center" vertical="center" wrapText="1"/>
    </xf>
    <xf numFmtId="0" fontId="0" fillId="12" borderId="0" xfId="0" applyFill="1"/>
    <xf numFmtId="0" fontId="0" fillId="0" borderId="0" xfId="0" applyBorder="1"/>
    <xf numFmtId="0" fontId="0" fillId="0" borderId="0" xfId="0" applyBorder="1" applyAlignment="1">
      <alignment horizontal="justify" vertical="top"/>
    </xf>
    <xf numFmtId="0" fontId="0" fillId="8" borderId="0" xfId="0" applyFill="1" applyBorder="1"/>
    <xf numFmtId="0" fontId="12" fillId="0" borderId="0" xfId="0" applyFont="1" applyFill="1" applyBorder="1" applyAlignment="1">
      <alignment horizontal="justify" vertical="top" wrapText="1"/>
    </xf>
    <xf numFmtId="0" fontId="12" fillId="0" borderId="0" xfId="0" applyFont="1" applyFill="1" applyBorder="1"/>
    <xf numFmtId="0" fontId="12" fillId="0" borderId="0" xfId="0" applyFont="1" applyFill="1" applyBorder="1" applyAlignment="1">
      <alignment wrapText="1"/>
    </xf>
    <xf numFmtId="0" fontId="12" fillId="0" borderId="0" xfId="0" applyFont="1" applyFill="1" applyBorder="1" applyAlignment="1">
      <alignment horizontal="justify" vertical="top"/>
    </xf>
    <xf numFmtId="0" fontId="0" fillId="0" borderId="0" xfId="0" applyFill="1" applyBorder="1"/>
    <xf numFmtId="0" fontId="11" fillId="4" borderId="3" xfId="0" applyFont="1" applyFill="1" applyBorder="1" applyAlignment="1">
      <alignment horizontal="justify" vertical="top" wrapText="1"/>
    </xf>
    <xf numFmtId="0" fontId="7" fillId="9" borderId="16" xfId="0" applyFont="1" applyFill="1" applyBorder="1" applyAlignment="1">
      <alignment horizontal="justify" vertical="top" wrapText="1"/>
    </xf>
    <xf numFmtId="0" fontId="7" fillId="9" borderId="10" xfId="0" applyFont="1" applyFill="1" applyBorder="1" applyAlignment="1">
      <alignment horizontal="justify" vertical="top" wrapText="1"/>
    </xf>
    <xf numFmtId="3" fontId="9" fillId="9" borderId="10" xfId="0" applyNumberFormat="1" applyFont="1" applyFill="1" applyBorder="1" applyAlignment="1">
      <alignment horizontal="justify" vertical="top" wrapText="1"/>
    </xf>
    <xf numFmtId="14" fontId="9" fillId="9" borderId="10" xfId="0" applyNumberFormat="1" applyFont="1" applyFill="1" applyBorder="1" applyAlignment="1">
      <alignment horizontal="justify" vertical="top" wrapText="1"/>
    </xf>
    <xf numFmtId="0" fontId="9" fillId="9" borderId="9" xfId="0" applyFont="1" applyFill="1" applyBorder="1" applyAlignment="1">
      <alignment vertical="top" wrapText="1"/>
    </xf>
    <xf numFmtId="9" fontId="9" fillId="9" borderId="10" xfId="0" applyNumberFormat="1" applyFont="1" applyFill="1" applyBorder="1" applyAlignment="1">
      <alignment horizontal="justify" vertical="top" wrapText="1"/>
    </xf>
    <xf numFmtId="0" fontId="9" fillId="9" borderId="10" xfId="0" applyFont="1" applyFill="1" applyBorder="1" applyAlignment="1">
      <alignment horizontal="justify" vertical="top" wrapText="1"/>
    </xf>
    <xf numFmtId="0" fontId="9" fillId="9" borderId="11" xfId="0" applyFont="1" applyFill="1" applyBorder="1" applyAlignment="1">
      <alignment horizontal="justify" vertical="top" wrapText="1"/>
    </xf>
    <xf numFmtId="0" fontId="7" fillId="9" borderId="4" xfId="0" applyFont="1" applyFill="1" applyBorder="1" applyAlignment="1">
      <alignment horizontal="justify" vertical="top" wrapText="1"/>
    </xf>
    <xf numFmtId="3" fontId="9" fillId="9" borderId="16" xfId="0" applyNumberFormat="1" applyFont="1" applyFill="1" applyBorder="1" applyAlignment="1">
      <alignment horizontal="justify" vertical="top" wrapText="1"/>
    </xf>
    <xf numFmtId="14" fontId="9" fillId="9" borderId="16" xfId="0" applyNumberFormat="1" applyFont="1" applyFill="1" applyBorder="1" applyAlignment="1">
      <alignment horizontal="justify" vertical="top" wrapText="1"/>
    </xf>
    <xf numFmtId="0" fontId="9" fillId="9" borderId="15" xfId="0" applyFont="1" applyFill="1" applyBorder="1" applyAlignment="1">
      <alignment vertical="top" wrapText="1"/>
    </xf>
    <xf numFmtId="9" fontId="9" fillId="9" borderId="16" xfId="0" applyNumberFormat="1" applyFont="1" applyFill="1" applyBorder="1" applyAlignment="1">
      <alignment horizontal="justify" vertical="top" wrapText="1"/>
    </xf>
    <xf numFmtId="0" fontId="9" fillId="9" borderId="16" xfId="0" applyFont="1" applyFill="1" applyBorder="1" applyAlignment="1">
      <alignment horizontal="justify" vertical="top" wrapText="1"/>
    </xf>
    <xf numFmtId="0" fontId="9" fillId="9" borderId="17" xfId="0" applyFont="1" applyFill="1" applyBorder="1" applyAlignment="1">
      <alignment horizontal="justify" vertical="top" wrapText="1"/>
    </xf>
    <xf numFmtId="3" fontId="9" fillId="9" borderId="4" xfId="0" applyNumberFormat="1" applyFont="1" applyFill="1" applyBorder="1" applyAlignment="1">
      <alignment horizontal="justify" vertical="top" wrapText="1"/>
    </xf>
    <xf numFmtId="14" fontId="9" fillId="9" borderId="4" xfId="0" applyNumberFormat="1" applyFont="1" applyFill="1" applyBorder="1" applyAlignment="1">
      <alignment horizontal="justify" vertical="top" wrapText="1"/>
    </xf>
    <xf numFmtId="0" fontId="9" fillId="9" borderId="19" xfId="0" applyFont="1" applyFill="1" applyBorder="1" applyAlignment="1">
      <alignment vertical="top" wrapText="1"/>
    </xf>
    <xf numFmtId="9" fontId="9" fillId="9" borderId="4" xfId="0" applyNumberFormat="1" applyFont="1" applyFill="1" applyBorder="1" applyAlignment="1">
      <alignment horizontal="justify" vertical="top" wrapText="1"/>
    </xf>
    <xf numFmtId="0" fontId="9" fillId="9" borderId="4" xfId="0" applyFont="1" applyFill="1" applyBorder="1" applyAlignment="1">
      <alignment horizontal="justify" vertical="top" wrapText="1"/>
    </xf>
    <xf numFmtId="0" fontId="9" fillId="9" borderId="5" xfId="0" applyFont="1" applyFill="1" applyBorder="1" applyAlignment="1">
      <alignment horizontal="justify" vertical="top" wrapText="1"/>
    </xf>
    <xf numFmtId="0" fontId="9" fillId="9" borderId="15" xfId="0" applyFont="1" applyFill="1" applyBorder="1" applyAlignment="1">
      <alignment horizontal="center" vertical="top" wrapText="1"/>
    </xf>
    <xf numFmtId="0" fontId="2" fillId="13" borderId="16" xfId="0" applyFont="1" applyFill="1" applyBorder="1" applyAlignment="1">
      <alignment horizontal="justify" vertical="top" wrapText="1"/>
    </xf>
    <xf numFmtId="14" fontId="2" fillId="13" borderId="16" xfId="0" applyNumberFormat="1" applyFont="1" applyFill="1" applyBorder="1" applyAlignment="1">
      <alignment horizontal="justify" vertical="top" wrapText="1"/>
    </xf>
    <xf numFmtId="0" fontId="3" fillId="13" borderId="16" xfId="0" applyFont="1" applyFill="1" applyBorder="1" applyAlignment="1">
      <alignment horizontal="justify" vertical="top" wrapText="1"/>
    </xf>
    <xf numFmtId="0" fontId="2" fillId="2" borderId="15" xfId="0" applyFont="1" applyFill="1" applyBorder="1" applyAlignment="1">
      <alignment horizontal="centerContinuous" vertical="top" wrapText="1"/>
    </xf>
    <xf numFmtId="0" fontId="2" fillId="15" borderId="16" xfId="0" applyFont="1" applyFill="1" applyBorder="1" applyAlignment="1">
      <alignment horizontal="justify" vertical="top" wrapText="1"/>
    </xf>
    <xf numFmtId="0" fontId="3" fillId="15" borderId="16" xfId="0" applyFont="1" applyFill="1" applyBorder="1" applyAlignment="1">
      <alignment horizontal="justify" vertical="top" wrapText="1"/>
    </xf>
    <xf numFmtId="0" fontId="2" fillId="14" borderId="10" xfId="0" applyFont="1" applyFill="1" applyBorder="1" applyAlignment="1">
      <alignment horizontal="center" vertical="center" wrapText="1"/>
    </xf>
    <xf numFmtId="14" fontId="2" fillId="9" borderId="16" xfId="0" applyNumberFormat="1" applyFont="1" applyFill="1" applyBorder="1" applyAlignment="1">
      <alignment horizontal="center" vertical="center" wrapText="1"/>
    </xf>
    <xf numFmtId="0" fontId="2" fillId="9" borderId="16" xfId="0" applyFont="1" applyFill="1" applyBorder="1" applyAlignment="1">
      <alignment horizontal="center" vertical="center" wrapText="1"/>
    </xf>
    <xf numFmtId="0" fontId="3" fillId="9" borderId="16"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7" borderId="16" xfId="0" applyFont="1" applyFill="1" applyBorder="1" applyAlignment="1">
      <alignment horizontal="justify" vertical="top" wrapText="1"/>
    </xf>
    <xf numFmtId="14" fontId="2" fillId="15" borderId="16" xfId="0" applyNumberFormat="1" applyFont="1" applyFill="1" applyBorder="1" applyAlignment="1">
      <alignment horizontal="justify" vertical="top" wrapText="1"/>
    </xf>
    <xf numFmtId="0" fontId="2" fillId="9" borderId="16" xfId="0" applyFont="1" applyFill="1" applyBorder="1" applyAlignment="1">
      <alignment horizontal="justify" vertical="top" wrapText="1"/>
    </xf>
    <xf numFmtId="0" fontId="2" fillId="8" borderId="16" xfId="0" applyFont="1" applyFill="1" applyBorder="1" applyAlignment="1">
      <alignment horizontal="justify" vertical="top" wrapText="1"/>
    </xf>
    <xf numFmtId="14" fontId="18" fillId="8" borderId="16" xfId="0" applyNumberFormat="1" applyFont="1" applyFill="1" applyBorder="1" applyAlignment="1">
      <alignment horizontal="justify" vertical="top" wrapText="1"/>
    </xf>
    <xf numFmtId="0" fontId="3" fillId="8" borderId="16" xfId="0" applyFont="1" applyFill="1" applyBorder="1" applyAlignment="1">
      <alignment horizontal="justify" vertical="top" wrapText="1"/>
    </xf>
    <xf numFmtId="14" fontId="2" fillId="8" borderId="16" xfId="0" applyNumberFormat="1" applyFont="1" applyFill="1" applyBorder="1" applyAlignment="1">
      <alignment horizontal="justify" vertical="top" wrapText="1"/>
    </xf>
    <xf numFmtId="14" fontId="3" fillId="3" borderId="16" xfId="0" applyNumberFormat="1" applyFont="1" applyFill="1" applyBorder="1" applyAlignment="1">
      <alignment horizontal="center" vertical="center" wrapText="1"/>
    </xf>
    <xf numFmtId="14" fontId="26" fillId="3" borderId="15" xfId="0" applyNumberFormat="1" applyFont="1" applyFill="1" applyBorder="1" applyAlignment="1">
      <alignment horizontal="center" vertical="top" wrapText="1"/>
    </xf>
    <xf numFmtId="0" fontId="0" fillId="0" borderId="0" xfId="0" applyFill="1"/>
    <xf numFmtId="0" fontId="2" fillId="10" borderId="15" xfId="0" applyFont="1" applyFill="1" applyBorder="1" applyAlignment="1">
      <alignment horizontal="justify" vertical="top" wrapText="1"/>
    </xf>
    <xf numFmtId="0" fontId="3" fillId="10" borderId="16" xfId="0" applyFont="1" applyFill="1" applyBorder="1" applyAlignment="1">
      <alignment horizontal="justify" vertical="top" wrapText="1"/>
    </xf>
    <xf numFmtId="0" fontId="3" fillId="10" borderId="26" xfId="0" applyFont="1" applyFill="1" applyBorder="1" applyAlignment="1">
      <alignment horizontal="justify" vertical="top" wrapText="1"/>
    </xf>
    <xf numFmtId="0" fontId="27" fillId="10" borderId="15" xfId="0" applyFont="1" applyFill="1" applyBorder="1" applyAlignment="1">
      <alignment horizontal="center" vertical="center" wrapText="1"/>
    </xf>
    <xf numFmtId="14" fontId="0" fillId="7" borderId="16" xfId="0" applyNumberFormat="1" applyFill="1" applyBorder="1" applyAlignment="1">
      <alignment horizontal="justify" vertical="top" wrapText="1"/>
    </xf>
    <xf numFmtId="14" fontId="0" fillId="4" borderId="16" xfId="0" applyNumberFormat="1" applyFill="1" applyBorder="1" applyAlignment="1">
      <alignment horizontal="justify" vertical="top"/>
    </xf>
    <xf numFmtId="0" fontId="28" fillId="0" borderId="0" xfId="0" applyFont="1"/>
    <xf numFmtId="0" fontId="28" fillId="0" borderId="0" xfId="0" applyFont="1" applyFill="1" applyBorder="1"/>
    <xf numFmtId="0" fontId="0" fillId="0" borderId="0" xfId="0" applyFill="1" applyBorder="1" applyAlignment="1">
      <alignment horizontal="justify" vertical="top"/>
    </xf>
    <xf numFmtId="0" fontId="2" fillId="3" borderId="15" xfId="0" applyFont="1" applyFill="1" applyBorder="1" applyAlignment="1">
      <alignment horizontal="justify" vertical="top" wrapText="1"/>
    </xf>
    <xf numFmtId="0" fontId="0" fillId="0" borderId="0" xfId="0" applyFill="1" applyBorder="1" applyAlignment="1">
      <alignment horizontal="justify" vertical="top" wrapText="1"/>
    </xf>
    <xf numFmtId="0" fontId="0" fillId="10" borderId="4" xfId="0" applyFill="1" applyBorder="1" applyAlignment="1">
      <alignment horizontal="justify" vertical="top" wrapText="1"/>
    </xf>
    <xf numFmtId="0" fontId="0" fillId="11" borderId="4" xfId="0" applyFill="1" applyBorder="1" applyAlignment="1">
      <alignment horizontal="justify" vertical="top" wrapText="1"/>
    </xf>
    <xf numFmtId="0" fontId="0" fillId="11" borderId="4" xfId="0" applyFill="1" applyBorder="1" applyAlignment="1">
      <alignment horizontal="justify" vertical="top"/>
    </xf>
    <xf numFmtId="14" fontId="0" fillId="12" borderId="16" xfId="0" applyNumberFormat="1" applyFill="1" applyBorder="1" applyAlignment="1">
      <alignment horizontal="justify" vertical="top" wrapText="1"/>
    </xf>
    <xf numFmtId="0" fontId="3" fillId="0" borderId="0" xfId="0" applyFont="1" applyFill="1" applyBorder="1" applyAlignment="1">
      <alignment horizontal="center" vertical="center" wrapText="1"/>
    </xf>
    <xf numFmtId="0" fontId="0" fillId="5" borderId="16" xfId="0" applyFill="1" applyBorder="1" applyAlignment="1">
      <alignment horizontal="justify" vertical="top" wrapText="1"/>
    </xf>
    <xf numFmtId="0" fontId="2" fillId="3" borderId="15"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5" fillId="4" borderId="16" xfId="0" applyFont="1" applyFill="1" applyBorder="1" applyAlignment="1">
      <alignment horizontal="justify" vertical="top" wrapText="1"/>
    </xf>
    <xf numFmtId="0" fontId="2" fillId="7" borderId="16" xfId="0" applyFont="1" applyFill="1" applyBorder="1" applyAlignment="1">
      <alignment horizontal="justify" vertical="top" wrapText="1"/>
    </xf>
    <xf numFmtId="0" fontId="25" fillId="10" borderId="16" xfId="0" applyFont="1" applyFill="1" applyBorder="1" applyAlignment="1">
      <alignment horizontal="justify" vertical="top" wrapText="1"/>
    </xf>
    <xf numFmtId="0" fontId="15" fillId="0" borderId="4" xfId="0" applyFont="1" applyBorder="1" applyAlignment="1">
      <alignment horizontal="center" vertical="center" wrapText="1"/>
    </xf>
    <xf numFmtId="0" fontId="15" fillId="4" borderId="4" xfId="0" applyFont="1" applyFill="1" applyBorder="1" applyAlignment="1">
      <alignment horizontal="center" vertical="center" wrapText="1"/>
    </xf>
    <xf numFmtId="0" fontId="0" fillId="11" borderId="4" xfId="0" applyFill="1" applyBorder="1" applyAlignment="1">
      <alignment horizontal="justify" vertical="top"/>
    </xf>
    <xf numFmtId="0" fontId="0" fillId="11" borderId="4" xfId="0" applyFill="1" applyBorder="1" applyAlignment="1">
      <alignment horizontal="justify" vertical="top" wrapText="1"/>
    </xf>
    <xf numFmtId="14" fontId="26" fillId="7" borderId="16" xfId="0" applyNumberFormat="1" applyFont="1" applyFill="1" applyBorder="1" applyAlignment="1">
      <alignment horizontal="center" vertical="top" wrapText="1"/>
    </xf>
    <xf numFmtId="14" fontId="3" fillId="7" borderId="16" xfId="0" applyNumberFormat="1" applyFont="1" applyFill="1" applyBorder="1" applyAlignment="1">
      <alignment horizontal="justify" vertical="top" wrapText="1"/>
    </xf>
    <xf numFmtId="14" fontId="3" fillId="10" borderId="16" xfId="0" applyNumberFormat="1" applyFont="1" applyFill="1" applyBorder="1" applyAlignment="1">
      <alignment horizontal="justify" vertical="top" wrapText="1"/>
    </xf>
    <xf numFmtId="0" fontId="0" fillId="0" borderId="39" xfId="0" applyBorder="1" applyAlignment="1">
      <alignment horizontal="justify" vertical="top" wrapText="1"/>
    </xf>
    <xf numFmtId="0" fontId="0" fillId="0" borderId="40" xfId="0" applyBorder="1"/>
    <xf numFmtId="0" fontId="0" fillId="12" borderId="40" xfId="0" applyFill="1" applyBorder="1"/>
    <xf numFmtId="0" fontId="0" fillId="0" borderId="41" xfId="0" applyBorder="1"/>
    <xf numFmtId="14" fontId="25" fillId="11" borderId="4" xfId="0" applyNumberFormat="1" applyFont="1" applyFill="1" applyBorder="1" applyAlignment="1">
      <alignment horizontal="justify" vertical="top"/>
    </xf>
    <xf numFmtId="0" fontId="9" fillId="0" borderId="3" xfId="0" applyFont="1" applyFill="1" applyBorder="1" applyAlignment="1">
      <alignment horizontal="center" vertical="center" wrapText="1"/>
    </xf>
    <xf numFmtId="14" fontId="15" fillId="4" borderId="4" xfId="0" applyNumberFormat="1" applyFont="1" applyFill="1" applyBorder="1" applyAlignment="1">
      <alignment horizontal="center" vertical="center" wrapText="1"/>
    </xf>
    <xf numFmtId="0" fontId="15" fillId="4" borderId="5" xfId="0" applyFont="1" applyFill="1" applyBorder="1" applyAlignment="1">
      <alignment horizontal="center"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3" fontId="30" fillId="0" borderId="40" xfId="0" applyNumberFormat="1" applyFont="1" applyBorder="1" applyAlignment="1">
      <alignment horizontal="center" vertical="center" wrapText="1"/>
    </xf>
    <xf numFmtId="0" fontId="29" fillId="0" borderId="41" xfId="0" applyFont="1" applyBorder="1" applyAlignment="1">
      <alignment horizontal="center" vertical="center" wrapText="1"/>
    </xf>
    <xf numFmtId="14" fontId="18" fillId="0" borderId="0" xfId="0" applyNumberFormat="1" applyFont="1" applyFill="1" applyBorder="1" applyAlignment="1">
      <alignment horizontal="justify" vertical="top" wrapText="1"/>
    </xf>
    <xf numFmtId="0" fontId="19" fillId="0" borderId="0" xfId="0" applyFont="1" applyFill="1" applyBorder="1" applyAlignment="1">
      <alignment vertical="top" wrapText="1"/>
    </xf>
    <xf numFmtId="0" fontId="18" fillId="0" borderId="0" xfId="0" applyFont="1" applyFill="1" applyBorder="1" applyAlignment="1">
      <alignment horizontal="justify" vertical="top" wrapText="1"/>
    </xf>
    <xf numFmtId="0" fontId="6" fillId="0" borderId="40" xfId="0" applyFont="1" applyFill="1" applyBorder="1" applyAlignment="1">
      <alignment horizontal="center" vertical="center" wrapText="1"/>
    </xf>
    <xf numFmtId="0" fontId="7" fillId="0" borderId="40" xfId="0" applyFont="1" applyFill="1" applyBorder="1" applyAlignment="1">
      <alignment horizontal="justify" vertical="top" wrapText="1"/>
    </xf>
    <xf numFmtId="0" fontId="1" fillId="0" borderId="40" xfId="0" applyFont="1" applyBorder="1" applyAlignment="1">
      <alignment horizontal="justify" vertical="top"/>
    </xf>
    <xf numFmtId="0" fontId="7" fillId="0" borderId="40" xfId="0" applyFont="1" applyBorder="1" applyAlignment="1">
      <alignment horizontal="justify" vertical="top" wrapText="1"/>
    </xf>
    <xf numFmtId="0" fontId="9" fillId="0" borderId="40" xfId="0" applyFont="1" applyFill="1" applyBorder="1" applyAlignment="1">
      <alignment horizontal="justify" vertical="top" wrapText="1"/>
    </xf>
    <xf numFmtId="0" fontId="10" fillId="0" borderId="40" xfId="0" applyFont="1" applyFill="1" applyBorder="1" applyAlignment="1">
      <alignment horizontal="justify" vertical="top" wrapText="1"/>
    </xf>
    <xf numFmtId="9" fontId="9" fillId="0" borderId="40" xfId="0" applyNumberFormat="1" applyFont="1" applyBorder="1" applyAlignment="1">
      <alignment horizontal="justify" vertical="top" wrapText="1"/>
    </xf>
    <xf numFmtId="0" fontId="9" fillId="0" borderId="41" xfId="0" applyFont="1" applyFill="1" applyBorder="1" applyAlignment="1">
      <alignment horizontal="justify" vertical="top" wrapText="1"/>
    </xf>
    <xf numFmtId="3" fontId="31" fillId="0" borderId="40" xfId="0" applyNumberFormat="1" applyFont="1" applyBorder="1" applyAlignment="1">
      <alignment horizontal="justify" vertical="top" wrapText="1"/>
    </xf>
    <xf numFmtId="0" fontId="0" fillId="0" borderId="0" xfId="0" applyAlignment="1">
      <alignment horizontal="justify" vertical="top" wrapText="1"/>
    </xf>
    <xf numFmtId="3" fontId="0" fillId="0" borderId="0" xfId="0" applyNumberFormat="1" applyAlignment="1">
      <alignment horizontal="justify" vertical="top" wrapText="1"/>
    </xf>
    <xf numFmtId="3" fontId="0" fillId="0" borderId="16" xfId="0" applyNumberFormat="1" applyBorder="1" applyAlignment="1">
      <alignment horizontal="justify" vertical="top" wrapText="1"/>
    </xf>
    <xf numFmtId="3" fontId="0" fillId="0" borderId="10" xfId="0" applyNumberFormat="1" applyBorder="1" applyAlignment="1">
      <alignment horizontal="justify" vertical="top" wrapText="1"/>
    </xf>
    <xf numFmtId="3" fontId="0" fillId="0" borderId="11" xfId="0" applyNumberFormat="1" applyBorder="1" applyAlignment="1">
      <alignment horizontal="justify" vertical="top" wrapText="1"/>
    </xf>
    <xf numFmtId="3" fontId="0" fillId="0" borderId="17" xfId="0" applyNumberFormat="1" applyBorder="1" applyAlignment="1">
      <alignment horizontal="justify" vertical="top" wrapText="1"/>
    </xf>
    <xf numFmtId="3" fontId="0" fillId="0" borderId="21" xfId="0" applyNumberFormat="1" applyBorder="1" applyAlignment="1">
      <alignment horizontal="justify" vertical="top" wrapText="1"/>
    </xf>
    <xf numFmtId="3" fontId="0" fillId="0" borderId="23" xfId="0" applyNumberFormat="1" applyBorder="1" applyAlignment="1">
      <alignment horizontal="justify" vertical="top" wrapText="1"/>
    </xf>
    <xf numFmtId="0" fontId="0" fillId="0" borderId="0" xfId="0" applyBorder="1" applyAlignment="1">
      <alignment horizontal="justify" vertical="top" wrapText="1"/>
    </xf>
    <xf numFmtId="3" fontId="0" fillId="0" borderId="0" xfId="0" applyNumberFormat="1" applyBorder="1" applyAlignment="1">
      <alignment horizontal="justify" vertical="top" wrapText="1"/>
    </xf>
    <xf numFmtId="3" fontId="0" fillId="0" borderId="23" xfId="0" applyNumberFormat="1" applyBorder="1" applyAlignment="1">
      <alignment horizontal="center" vertical="top" wrapText="1"/>
    </xf>
    <xf numFmtId="0" fontId="33" fillId="0" borderId="20" xfId="0" applyFont="1" applyBorder="1" applyAlignment="1">
      <alignment horizontal="justify" vertical="top" wrapText="1"/>
    </xf>
    <xf numFmtId="0" fontId="0" fillId="11" borderId="4" xfId="0" applyFill="1" applyBorder="1" applyAlignment="1">
      <alignment horizontal="justify" vertical="top" wrapText="1"/>
    </xf>
    <xf numFmtId="0" fontId="0" fillId="11" borderId="16" xfId="0" applyFill="1" applyBorder="1" applyAlignment="1">
      <alignment horizontal="justify" vertical="top" wrapText="1"/>
    </xf>
    <xf numFmtId="0" fontId="2" fillId="11" borderId="16" xfId="0" applyFont="1" applyFill="1" applyBorder="1" applyAlignment="1">
      <alignment horizontal="justify" vertical="top" wrapText="1"/>
    </xf>
    <xf numFmtId="0" fontId="2" fillId="11" borderId="16" xfId="0" applyFont="1" applyFill="1" applyBorder="1" applyAlignment="1">
      <alignment horizontal="center" vertical="center" wrapText="1"/>
    </xf>
    <xf numFmtId="0" fontId="25" fillId="11" borderId="16" xfId="0" applyFont="1" applyFill="1" applyBorder="1" applyAlignment="1">
      <alignment horizontal="justify" vertical="top" wrapText="1"/>
    </xf>
    <xf numFmtId="0" fontId="28" fillId="0" borderId="0" xfId="0" applyFont="1" applyAlignment="1"/>
    <xf numFmtId="0" fontId="8" fillId="11" borderId="16" xfId="0" applyFont="1" applyFill="1" applyBorder="1" applyAlignment="1">
      <alignment horizontal="justify" vertical="top" wrapText="1"/>
    </xf>
    <xf numFmtId="0" fontId="8" fillId="11" borderId="4" xfId="0" applyFont="1" applyFill="1" applyBorder="1" applyAlignment="1">
      <alignment horizontal="justify" vertical="top" wrapText="1"/>
    </xf>
    <xf numFmtId="0" fontId="2" fillId="2" borderId="39"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14" borderId="46"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7" fillId="3" borderId="4" xfId="0" applyFont="1" applyFill="1" applyBorder="1" applyAlignment="1">
      <alignment horizontal="justify" vertical="top" wrapText="1"/>
    </xf>
    <xf numFmtId="3" fontId="9" fillId="3" borderId="4" xfId="0" applyNumberFormat="1" applyFont="1" applyFill="1" applyBorder="1" applyAlignment="1">
      <alignment horizontal="justify" vertical="top" wrapText="1"/>
    </xf>
    <xf numFmtId="14" fontId="10" fillId="3" borderId="4" xfId="0" applyNumberFormat="1" applyFont="1" applyFill="1" applyBorder="1" applyAlignment="1">
      <alignment horizontal="justify" vertical="top" wrapText="1"/>
    </xf>
    <xf numFmtId="14" fontId="9" fillId="3" borderId="4" xfId="0" applyNumberFormat="1" applyFont="1" applyFill="1" applyBorder="1" applyAlignment="1">
      <alignment horizontal="justify" vertical="top" wrapText="1"/>
    </xf>
    <xf numFmtId="0" fontId="9" fillId="3" borderId="4" xfId="0" applyFont="1" applyFill="1" applyBorder="1" applyAlignment="1">
      <alignment horizontal="justify" vertical="top" wrapText="1"/>
    </xf>
    <xf numFmtId="9" fontId="9" fillId="3" borderId="4" xfId="0" applyNumberFormat="1" applyFont="1" applyFill="1" applyBorder="1" applyAlignment="1">
      <alignment horizontal="justify" vertical="top" wrapText="1"/>
    </xf>
    <xf numFmtId="0" fontId="9" fillId="3" borderId="5" xfId="0" applyFont="1" applyFill="1" applyBorder="1" applyAlignment="1">
      <alignment horizontal="justify" vertical="top" wrapText="1"/>
    </xf>
    <xf numFmtId="0" fontId="7" fillId="3" borderId="15" xfId="0" applyFont="1" applyFill="1" applyBorder="1" applyAlignment="1">
      <alignment horizontal="justify" vertical="top" wrapText="1"/>
    </xf>
    <xf numFmtId="3" fontId="10" fillId="3" borderId="15" xfId="0" applyNumberFormat="1" applyFont="1" applyFill="1" applyBorder="1" applyAlignment="1">
      <alignment horizontal="justify" vertical="top" wrapText="1"/>
    </xf>
    <xf numFmtId="3" fontId="9" fillId="3" borderId="15" xfId="0" applyNumberFormat="1" applyFont="1" applyFill="1" applyBorder="1" applyAlignment="1">
      <alignment horizontal="justify" vertical="top" wrapText="1"/>
    </xf>
    <xf numFmtId="14" fontId="9" fillId="3" borderId="15" xfId="0" applyNumberFormat="1" applyFont="1" applyFill="1" applyBorder="1" applyAlignment="1">
      <alignment horizontal="justify" vertical="top" wrapText="1"/>
    </xf>
    <xf numFmtId="0" fontId="9" fillId="3" borderId="15" xfId="0" applyFont="1" applyFill="1" applyBorder="1" applyAlignment="1">
      <alignment horizontal="justify" vertical="top" wrapText="1"/>
    </xf>
    <xf numFmtId="9" fontId="9" fillId="3" borderId="15" xfId="0" applyNumberFormat="1" applyFont="1" applyFill="1" applyBorder="1" applyAlignment="1">
      <alignment horizontal="justify" vertical="top" wrapText="1"/>
    </xf>
    <xf numFmtId="0" fontId="9" fillId="3" borderId="13" xfId="0" applyFont="1" applyFill="1" applyBorder="1" applyAlignment="1">
      <alignment horizontal="justify" vertical="top" wrapText="1"/>
    </xf>
    <xf numFmtId="0" fontId="2" fillId="3" borderId="6" xfId="0" applyFont="1" applyFill="1" applyBorder="1" applyAlignment="1">
      <alignment horizontal="center" vertical="center" wrapText="1"/>
    </xf>
    <xf numFmtId="0" fontId="5" fillId="4" borderId="27" xfId="0" applyFont="1" applyFill="1" applyBorder="1" applyAlignment="1">
      <alignment horizontal="justify" vertical="top" wrapText="1"/>
    </xf>
    <xf numFmtId="0" fontId="11" fillId="3" borderId="44" xfId="0" applyFont="1" applyFill="1" applyBorder="1" applyAlignment="1">
      <alignment horizontal="justify" vertical="top" wrapText="1"/>
    </xf>
    <xf numFmtId="0" fontId="8" fillId="6" borderId="16" xfId="0" applyFont="1" applyFill="1" applyBorder="1" applyAlignment="1">
      <alignment horizontal="justify" vertical="top" wrapText="1"/>
    </xf>
    <xf numFmtId="0" fontId="2" fillId="3" borderId="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7" fillId="5" borderId="9" xfId="0" applyFont="1" applyFill="1" applyBorder="1" applyAlignment="1">
      <alignment horizontal="justify" vertical="top" wrapText="1"/>
    </xf>
    <xf numFmtId="0" fontId="0" fillId="0" borderId="19" xfId="0" applyBorder="1" applyAlignment="1">
      <alignment horizontal="justify" vertical="top" wrapText="1"/>
    </xf>
    <xf numFmtId="0" fontId="1" fillId="6" borderId="4" xfId="0" applyFont="1" applyFill="1" applyBorder="1" applyAlignment="1">
      <alignment horizontal="justify" vertical="top" wrapText="1"/>
    </xf>
    <xf numFmtId="0" fontId="1" fillId="6" borderId="15" xfId="0" applyFont="1" applyFill="1" applyBorder="1" applyAlignment="1">
      <alignment horizontal="justify" vertical="top" wrapText="1"/>
    </xf>
    <xf numFmtId="0" fontId="7" fillId="5" borderId="14" xfId="0" applyFont="1" applyFill="1" applyBorder="1" applyAlignment="1">
      <alignment horizontal="center" vertical="top" wrapText="1"/>
    </xf>
    <xf numFmtId="0" fontId="7" fillId="5" borderId="36" xfId="0" applyFont="1" applyFill="1" applyBorder="1" applyAlignment="1">
      <alignment horizontal="center" vertical="top" wrapText="1"/>
    </xf>
    <xf numFmtId="0" fontId="7" fillId="5" borderId="9" xfId="0" applyFont="1" applyFill="1" applyBorder="1" applyAlignment="1">
      <alignment horizontal="center" vertical="top" wrapText="1"/>
    </xf>
    <xf numFmtId="0" fontId="7" fillId="5" borderId="15" xfId="0" applyFont="1" applyFill="1" applyBorder="1" applyAlignment="1">
      <alignment horizontal="center" vertical="top" wrapText="1"/>
    </xf>
    <xf numFmtId="0" fontId="7" fillId="5" borderId="22" xfId="0" applyFont="1" applyFill="1" applyBorder="1" applyAlignment="1">
      <alignment horizontal="center" vertical="top" wrapText="1"/>
    </xf>
    <xf numFmtId="0" fontId="8" fillId="6" borderId="15" xfId="0" applyFont="1" applyFill="1" applyBorder="1" applyAlignment="1">
      <alignment horizontal="center" vertical="top" wrapText="1"/>
    </xf>
    <xf numFmtId="0" fontId="7" fillId="6" borderId="9" xfId="0" applyFont="1" applyFill="1" applyBorder="1" applyAlignment="1">
      <alignment horizontal="center" vertical="top" wrapText="1"/>
    </xf>
    <xf numFmtId="0" fontId="7" fillId="6" borderId="15" xfId="0" applyFont="1" applyFill="1" applyBorder="1" applyAlignment="1">
      <alignment horizontal="center" vertical="top" wrapText="1"/>
    </xf>
    <xf numFmtId="14" fontId="10" fillId="6" borderId="9" xfId="0" applyNumberFormat="1" applyFont="1" applyFill="1" applyBorder="1" applyAlignment="1">
      <alignment horizontal="center" vertical="top" wrapText="1"/>
    </xf>
    <xf numFmtId="14" fontId="10" fillId="6" borderId="15" xfId="0" applyNumberFormat="1" applyFont="1" applyFill="1" applyBorder="1" applyAlignment="1">
      <alignment horizontal="center" vertical="top" wrapText="1"/>
    </xf>
    <xf numFmtId="14" fontId="10" fillId="6" borderId="4" xfId="0" applyNumberFormat="1" applyFont="1" applyFill="1" applyBorder="1" applyAlignment="1">
      <alignment horizontal="center" vertical="top" wrapText="1"/>
    </xf>
    <xf numFmtId="0" fontId="9" fillId="6" borderId="15" xfId="0" applyFont="1" applyFill="1" applyBorder="1" applyAlignment="1">
      <alignment horizontal="center" vertical="top" wrapText="1"/>
    </xf>
    <xf numFmtId="0" fontId="4" fillId="0" borderId="6" xfId="0" applyFont="1" applyBorder="1" applyAlignment="1">
      <alignment horizontal="center" vertical="top" textRotation="90" wrapText="1"/>
    </xf>
    <xf numFmtId="0" fontId="4" fillId="0" borderId="0" xfId="0" applyFont="1" applyBorder="1" applyAlignment="1">
      <alignment horizontal="center" vertical="top" textRotation="90" wrapText="1"/>
    </xf>
    <xf numFmtId="0" fontId="4" fillId="0" borderId="38" xfId="0" applyFont="1" applyBorder="1" applyAlignment="1">
      <alignment horizontal="center" vertical="top" textRotation="90" wrapText="1"/>
    </xf>
    <xf numFmtId="0" fontId="7" fillId="3" borderId="16" xfId="0" applyFont="1" applyFill="1" applyBorder="1" applyAlignment="1">
      <alignment horizontal="center" vertical="top" wrapText="1"/>
    </xf>
    <xf numFmtId="3" fontId="9" fillId="3" borderId="4" xfId="0" applyNumberFormat="1" applyFont="1" applyFill="1" applyBorder="1" applyAlignment="1">
      <alignment horizontal="center" vertical="top" wrapText="1"/>
    </xf>
    <xf numFmtId="3" fontId="9" fillId="3" borderId="15" xfId="0" applyNumberFormat="1" applyFont="1" applyFill="1" applyBorder="1" applyAlignment="1">
      <alignment horizontal="center" vertical="top" wrapText="1"/>
    </xf>
    <xf numFmtId="3" fontId="9" fillId="3" borderId="22" xfId="0" applyNumberFormat="1" applyFont="1" applyFill="1" applyBorder="1" applyAlignment="1">
      <alignment horizontal="center" vertical="top" wrapText="1"/>
    </xf>
    <xf numFmtId="0" fontId="2" fillId="3" borderId="16" xfId="0" applyFont="1" applyFill="1" applyBorder="1" applyAlignment="1">
      <alignment horizontal="center" vertical="top" wrapText="1"/>
    </xf>
    <xf numFmtId="0" fontId="2" fillId="3" borderId="16" xfId="0" applyFont="1" applyFill="1" applyBorder="1" applyAlignment="1">
      <alignment horizontal="justify" vertical="top" wrapText="1"/>
    </xf>
    <xf numFmtId="0" fontId="35" fillId="6" borderId="6" xfId="0" applyFont="1" applyFill="1" applyBorder="1" applyAlignment="1">
      <alignment horizontal="justify" vertical="top" wrapText="1"/>
    </xf>
    <xf numFmtId="0" fontId="35" fillId="6" borderId="0" xfId="0" applyFont="1" applyFill="1" applyBorder="1" applyAlignment="1">
      <alignment horizontal="justify" vertical="top" wrapText="1"/>
    </xf>
    <xf numFmtId="0" fontId="35" fillId="6" borderId="52" xfId="0" applyFont="1" applyFill="1" applyBorder="1" applyAlignment="1">
      <alignment horizontal="justify" vertical="top" wrapText="1"/>
    </xf>
    <xf numFmtId="14" fontId="10" fillId="9" borderId="9" xfId="0" applyNumberFormat="1" applyFont="1" applyFill="1" applyBorder="1" applyAlignment="1">
      <alignment horizontal="center" vertical="top" wrapText="1"/>
    </xf>
    <xf numFmtId="14" fontId="10" fillId="9" borderId="15" xfId="0" applyNumberFormat="1" applyFont="1" applyFill="1" applyBorder="1" applyAlignment="1">
      <alignment horizontal="center" vertical="top" wrapText="1"/>
    </xf>
    <xf numFmtId="14" fontId="10" fillId="9" borderId="19" xfId="0" applyNumberFormat="1" applyFont="1" applyFill="1" applyBorder="1" applyAlignment="1">
      <alignment horizontal="center" vertical="top" wrapText="1"/>
    </xf>
    <xf numFmtId="3" fontId="9" fillId="9" borderId="9" xfId="0" applyNumberFormat="1" applyFont="1" applyFill="1" applyBorder="1" applyAlignment="1">
      <alignment horizontal="justify" vertical="top" wrapText="1"/>
    </xf>
    <xf numFmtId="3" fontId="9" fillId="9" borderId="15" xfId="0" applyNumberFormat="1" applyFont="1" applyFill="1" applyBorder="1" applyAlignment="1">
      <alignment horizontal="justify" vertical="top" wrapText="1"/>
    </xf>
    <xf numFmtId="3" fontId="9" fillId="9" borderId="19" xfId="0" applyNumberFormat="1" applyFont="1" applyFill="1" applyBorder="1" applyAlignment="1">
      <alignment horizontal="justify" vertical="top" wrapText="1"/>
    </xf>
    <xf numFmtId="14" fontId="9" fillId="5" borderId="9" xfId="0" applyNumberFormat="1" applyFont="1" applyFill="1" applyBorder="1" applyAlignment="1">
      <alignment horizontal="center" vertical="top" wrapText="1"/>
    </xf>
    <xf numFmtId="14" fontId="9" fillId="5" borderId="15" xfId="0" applyNumberFormat="1" applyFont="1" applyFill="1" applyBorder="1" applyAlignment="1">
      <alignment horizontal="center" vertical="top" wrapText="1"/>
    </xf>
    <xf numFmtId="14" fontId="9" fillId="5" borderId="19" xfId="0" applyNumberFormat="1" applyFont="1" applyFill="1" applyBorder="1" applyAlignment="1">
      <alignment horizontal="center" vertical="top" wrapText="1"/>
    </xf>
    <xf numFmtId="0" fontId="8" fillId="11" borderId="4" xfId="0" applyFont="1" applyFill="1" applyBorder="1" applyAlignment="1">
      <alignment horizontal="justify" vertical="top" wrapText="1"/>
    </xf>
    <xf numFmtId="0" fontId="8" fillId="11" borderId="15" xfId="0" applyFont="1" applyFill="1" applyBorder="1" applyAlignment="1">
      <alignment horizontal="justify" vertical="top" wrapText="1"/>
    </xf>
    <xf numFmtId="0" fontId="8" fillId="11" borderId="19" xfId="0" applyFont="1" applyFill="1" applyBorder="1" applyAlignment="1">
      <alignment horizontal="justify" vertical="top" wrapText="1"/>
    </xf>
    <xf numFmtId="0" fontId="11" fillId="6" borderId="15" xfId="0" applyFont="1" applyFill="1" applyBorder="1" applyAlignment="1">
      <alignment horizontal="center" vertical="top" wrapText="1"/>
    </xf>
    <xf numFmtId="0" fontId="6" fillId="4" borderId="13"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0" fillId="0" borderId="16" xfId="0" applyFont="1" applyBorder="1" applyAlignment="1">
      <alignment horizontal="center" vertical="center" textRotation="90" wrapText="1"/>
    </xf>
    <xf numFmtId="0" fontId="10" fillId="0" borderId="4" xfId="0" applyFont="1" applyBorder="1" applyAlignment="1">
      <alignment horizontal="center" vertical="center" textRotation="90" wrapText="1"/>
    </xf>
    <xf numFmtId="0" fontId="15" fillId="0" borderId="4" xfId="0" applyFont="1" applyBorder="1" applyAlignment="1">
      <alignment horizontal="center" vertical="center" wrapText="1"/>
    </xf>
    <xf numFmtId="0" fontId="15" fillId="0" borderId="15" xfId="0" applyFont="1" applyBorder="1" applyAlignment="1">
      <alignment horizontal="center" vertical="center" wrapText="1"/>
    </xf>
    <xf numFmtId="0" fontId="15" fillId="4" borderId="15"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27" fillId="10" borderId="4" xfId="0" applyFont="1" applyFill="1" applyBorder="1" applyAlignment="1">
      <alignment horizontal="justify" vertical="top" wrapText="1"/>
    </xf>
    <xf numFmtId="0" fontId="27" fillId="10" borderId="15" xfId="0" applyFont="1" applyFill="1" applyBorder="1" applyAlignment="1">
      <alignment horizontal="justify" vertical="top" wrapText="1"/>
    </xf>
    <xf numFmtId="0" fontId="0" fillId="10" borderId="4" xfId="0" applyFill="1" applyBorder="1" applyAlignment="1">
      <alignment horizontal="center" vertical="top" wrapText="1"/>
    </xf>
    <xf numFmtId="0" fontId="0" fillId="10" borderId="15" xfId="0" applyFill="1" applyBorder="1" applyAlignment="1">
      <alignment horizontal="center" vertical="top" wrapText="1"/>
    </xf>
    <xf numFmtId="3" fontId="0" fillId="0" borderId="0" xfId="0" applyNumberFormat="1" applyFill="1" applyBorder="1" applyAlignment="1">
      <alignment horizontal="justify" vertical="top"/>
    </xf>
    <xf numFmtId="14" fontId="0" fillId="0" borderId="0" xfId="0" applyNumberFormat="1" applyFill="1" applyBorder="1" applyAlignment="1">
      <alignment horizontal="justify" vertical="top"/>
    </xf>
    <xf numFmtId="0" fontId="0" fillId="0" borderId="0" xfId="0" applyFill="1" applyBorder="1" applyAlignment="1">
      <alignment horizontal="justify" vertical="top"/>
    </xf>
    <xf numFmtId="0" fontId="2" fillId="3" borderId="4" xfId="0" applyFont="1" applyFill="1" applyBorder="1" applyAlignment="1">
      <alignment horizontal="justify" vertical="top" wrapText="1"/>
    </xf>
    <xf numFmtId="0" fontId="2" fillId="3" borderId="15" xfId="0" applyFont="1" applyFill="1" applyBorder="1" applyAlignment="1">
      <alignment horizontal="justify" vertical="top" wrapText="1"/>
    </xf>
    <xf numFmtId="0" fontId="2" fillId="3" borderId="19" xfId="0" applyFont="1" applyFill="1" applyBorder="1" applyAlignment="1">
      <alignment horizontal="justify" vertical="top" wrapText="1"/>
    </xf>
    <xf numFmtId="0" fontId="19" fillId="3" borderId="4" xfId="0" applyFont="1" applyFill="1" applyBorder="1" applyAlignment="1">
      <alignment horizontal="center" vertical="top" wrapText="1"/>
    </xf>
    <xf numFmtId="0" fontId="19" fillId="3" borderId="15" xfId="0" applyFont="1" applyFill="1" applyBorder="1" applyAlignment="1">
      <alignment horizontal="center" vertical="top" wrapText="1"/>
    </xf>
    <xf numFmtId="0" fontId="19" fillId="3" borderId="19" xfId="0" applyFont="1" applyFill="1" applyBorder="1" applyAlignment="1">
      <alignment horizontal="center" vertical="top" wrapText="1"/>
    </xf>
    <xf numFmtId="14" fontId="2" fillId="3" borderId="4" xfId="0" applyNumberFormat="1" applyFont="1" applyFill="1" applyBorder="1" applyAlignment="1">
      <alignment horizontal="center" vertical="center" wrapText="1"/>
    </xf>
    <xf numFmtId="14" fontId="2" fillId="3" borderId="15" xfId="0" applyNumberFormat="1" applyFont="1" applyFill="1" applyBorder="1" applyAlignment="1">
      <alignment horizontal="center" vertical="center" wrapText="1"/>
    </xf>
    <xf numFmtId="14" fontId="2" fillId="3" borderId="19" xfId="0" applyNumberFormat="1" applyFont="1" applyFill="1" applyBorder="1" applyAlignment="1">
      <alignment horizontal="center" vertical="center" wrapText="1"/>
    </xf>
    <xf numFmtId="0" fontId="0" fillId="0" borderId="0" xfId="0" applyFill="1" applyBorder="1" applyAlignment="1">
      <alignment horizontal="justify" vertical="top" wrapText="1"/>
    </xf>
    <xf numFmtId="17" fontId="0" fillId="0" borderId="0" xfId="0" applyNumberFormat="1" applyFill="1" applyBorder="1" applyAlignment="1">
      <alignment horizontal="justify" vertical="top" wrapText="1"/>
    </xf>
    <xf numFmtId="0" fontId="0" fillId="10" borderId="19" xfId="0" applyFill="1" applyBorder="1" applyAlignment="1">
      <alignment horizontal="center" vertical="top" wrapText="1"/>
    </xf>
    <xf numFmtId="0" fontId="0" fillId="10" borderId="4" xfId="0" applyFill="1" applyBorder="1" applyAlignment="1">
      <alignment horizontal="justify" vertical="top" wrapText="1"/>
    </xf>
    <xf numFmtId="0" fontId="0" fillId="10" borderId="15" xfId="0" applyFill="1" applyBorder="1" applyAlignment="1">
      <alignment horizontal="justify" vertical="top" wrapText="1"/>
    </xf>
    <xf numFmtId="0" fontId="0" fillId="10" borderId="19" xfId="0" applyFill="1" applyBorder="1" applyAlignment="1">
      <alignment horizontal="justify" vertical="top" wrapText="1"/>
    </xf>
    <xf numFmtId="14" fontId="0" fillId="10" borderId="4" xfId="0" applyNumberFormat="1" applyFill="1" applyBorder="1" applyAlignment="1">
      <alignment horizontal="center" vertical="top" wrapText="1"/>
    </xf>
    <xf numFmtId="14" fontId="0" fillId="10" borderId="15" xfId="0" applyNumberFormat="1" applyFill="1" applyBorder="1" applyAlignment="1">
      <alignment horizontal="center" vertical="top" wrapText="1"/>
    </xf>
    <xf numFmtId="14" fontId="2" fillId="7" borderId="4" xfId="0" applyNumberFormat="1" applyFont="1" applyFill="1" applyBorder="1" applyAlignment="1">
      <alignment horizontal="center" vertical="top" wrapText="1"/>
    </xf>
    <xf numFmtId="14" fontId="2" fillId="7" borderId="15" xfId="0" applyNumberFormat="1" applyFont="1" applyFill="1" applyBorder="1" applyAlignment="1">
      <alignment horizontal="center" vertical="top" wrapText="1"/>
    </xf>
    <xf numFmtId="14" fontId="2" fillId="7" borderId="19" xfId="0" applyNumberFormat="1" applyFont="1" applyFill="1" applyBorder="1" applyAlignment="1">
      <alignment horizontal="center" vertical="top" wrapText="1"/>
    </xf>
    <xf numFmtId="14" fontId="0" fillId="12" borderId="4" xfId="0" applyNumberFormat="1" applyFill="1" applyBorder="1" applyAlignment="1">
      <alignment horizontal="justify" vertical="top" wrapText="1"/>
    </xf>
    <xf numFmtId="0" fontId="0" fillId="12" borderId="15" xfId="0" applyFill="1" applyBorder="1" applyAlignment="1">
      <alignment horizontal="justify" vertical="top" wrapText="1"/>
    </xf>
    <xf numFmtId="0" fontId="0" fillId="12" borderId="19" xfId="0" applyFill="1" applyBorder="1" applyAlignment="1">
      <alignment horizontal="justify" vertical="top" wrapText="1"/>
    </xf>
    <xf numFmtId="0" fontId="0" fillId="9" borderId="16" xfId="0" applyFill="1" applyBorder="1" applyAlignment="1">
      <alignment horizontal="justify" vertical="top"/>
    </xf>
    <xf numFmtId="14" fontId="0" fillId="5" borderId="4" xfId="0" applyNumberFormat="1" applyFill="1" applyBorder="1" applyAlignment="1">
      <alignment horizontal="justify" vertical="top" wrapText="1"/>
    </xf>
    <xf numFmtId="0" fontId="0" fillId="5" borderId="15" xfId="0" applyFill="1" applyBorder="1" applyAlignment="1">
      <alignment horizontal="justify" vertical="top" wrapText="1"/>
    </xf>
    <xf numFmtId="0" fontId="0" fillId="5" borderId="19" xfId="0" applyFill="1" applyBorder="1" applyAlignment="1">
      <alignment horizontal="justify" vertical="top" wrapText="1"/>
    </xf>
    <xf numFmtId="0" fontId="0" fillId="5" borderId="4" xfId="0" applyFill="1" applyBorder="1" applyAlignment="1">
      <alignment horizontal="justify" vertical="top" wrapText="1"/>
    </xf>
    <xf numFmtId="0" fontId="0" fillId="8" borderId="4" xfId="0" applyFill="1" applyBorder="1" applyAlignment="1">
      <alignment horizontal="justify" vertical="top" wrapText="1"/>
    </xf>
    <xf numFmtId="0" fontId="0" fillId="8" borderId="15" xfId="0" applyFill="1" applyBorder="1" applyAlignment="1">
      <alignment horizontal="justify" vertical="top" wrapText="1"/>
    </xf>
    <xf numFmtId="0" fontId="0" fillId="7" borderId="4" xfId="0" applyFill="1" applyBorder="1" applyAlignment="1">
      <alignment horizontal="justify" vertical="top" wrapText="1"/>
    </xf>
    <xf numFmtId="0" fontId="0" fillId="7" borderId="15" xfId="0" applyFill="1" applyBorder="1" applyAlignment="1">
      <alignment horizontal="justify" vertical="top" wrapText="1"/>
    </xf>
    <xf numFmtId="0" fontId="0" fillId="7" borderId="19" xfId="0" applyFill="1" applyBorder="1" applyAlignment="1">
      <alignment horizontal="justify" vertical="top" wrapText="1"/>
    </xf>
    <xf numFmtId="0" fontId="0" fillId="7" borderId="15" xfId="0" applyFill="1" applyBorder="1" applyAlignment="1">
      <alignment horizontal="justify" vertical="top"/>
    </xf>
    <xf numFmtId="0" fontId="0" fillId="7" borderId="19" xfId="0" applyFill="1" applyBorder="1" applyAlignment="1">
      <alignment horizontal="justify" vertical="top"/>
    </xf>
    <xf numFmtId="0" fontId="0" fillId="11" borderId="4" xfId="0" applyFill="1" applyBorder="1" applyAlignment="1">
      <alignment horizontal="justify" vertical="top" wrapText="1"/>
    </xf>
    <xf numFmtId="0" fontId="0" fillId="11" borderId="15" xfId="0" applyFill="1" applyBorder="1" applyAlignment="1">
      <alignment horizontal="justify" vertical="top" wrapText="1"/>
    </xf>
    <xf numFmtId="0" fontId="0" fillId="11" borderId="15" xfId="0" applyFill="1" applyBorder="1" applyAlignment="1">
      <alignment horizontal="justify" vertical="top"/>
    </xf>
    <xf numFmtId="0" fontId="0" fillId="11" borderId="4" xfId="0" applyFill="1" applyBorder="1" applyAlignment="1">
      <alignment horizontal="center" vertical="center" wrapText="1"/>
    </xf>
    <xf numFmtId="0" fontId="0" fillId="11" borderId="15" xfId="0" applyFill="1" applyBorder="1" applyAlignment="1">
      <alignment horizontal="center" vertical="center" wrapText="1"/>
    </xf>
    <xf numFmtId="0" fontId="0" fillId="11" borderId="4" xfId="0" applyFill="1" applyBorder="1" applyAlignment="1">
      <alignment horizontal="justify" vertical="top"/>
    </xf>
    <xf numFmtId="0" fontId="0" fillId="11" borderId="19" xfId="0" applyFill="1" applyBorder="1" applyAlignment="1">
      <alignment horizontal="justify" vertical="top"/>
    </xf>
    <xf numFmtId="0" fontId="0" fillId="4" borderId="4" xfId="0" applyFill="1" applyBorder="1" applyAlignment="1">
      <alignment horizontal="justify" vertical="top"/>
    </xf>
    <xf numFmtId="0" fontId="0" fillId="4" borderId="15" xfId="0" applyFill="1" applyBorder="1" applyAlignment="1">
      <alignment horizontal="justify" vertical="top"/>
    </xf>
    <xf numFmtId="0" fontId="0" fillId="4" borderId="19" xfId="0" applyFill="1" applyBorder="1" applyAlignment="1">
      <alignment horizontal="justify" vertical="top"/>
    </xf>
    <xf numFmtId="9" fontId="0" fillId="7" borderId="4" xfId="0" applyNumberFormat="1" applyFill="1" applyBorder="1" applyAlignment="1">
      <alignment horizontal="justify" vertical="top"/>
    </xf>
    <xf numFmtId="0" fontId="0" fillId="8" borderId="3" xfId="0" applyFill="1" applyBorder="1" applyAlignment="1">
      <alignment horizontal="center" vertical="center" wrapText="1"/>
    </xf>
    <xf numFmtId="0" fontId="0" fillId="8" borderId="14" xfId="0" applyFill="1" applyBorder="1" applyAlignment="1">
      <alignment horizontal="center" vertical="center" wrapText="1"/>
    </xf>
    <xf numFmtId="0" fontId="0" fillId="8" borderId="27" xfId="0" applyFill="1" applyBorder="1" applyAlignment="1">
      <alignment horizontal="center" vertical="center" wrapText="1"/>
    </xf>
    <xf numFmtId="0" fontId="0" fillId="8" borderId="19" xfId="0" applyFill="1" applyBorder="1" applyAlignment="1">
      <alignment horizontal="justify" vertical="top" wrapText="1"/>
    </xf>
    <xf numFmtId="0" fontId="0" fillId="4" borderId="4"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19" xfId="0" applyFill="1" applyBorder="1" applyAlignment="1">
      <alignment horizontal="center" vertical="center" wrapText="1"/>
    </xf>
    <xf numFmtId="0" fontId="0" fillId="4" borderId="34"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5" xfId="0" applyFill="1" applyBorder="1" applyAlignment="1">
      <alignment horizontal="center" vertical="center" wrapText="1"/>
    </xf>
    <xf numFmtId="0" fontId="0" fillId="4" borderId="4" xfId="0" applyFill="1" applyBorder="1" applyAlignment="1">
      <alignment horizontal="justify" vertical="top" wrapText="1"/>
    </xf>
    <xf numFmtId="0" fontId="0" fillId="4" borderId="15" xfId="0" applyFill="1" applyBorder="1" applyAlignment="1">
      <alignment horizontal="justify" vertical="top" wrapText="1"/>
    </xf>
    <xf numFmtId="0" fontId="0" fillId="4" borderId="19" xfId="0" applyFill="1" applyBorder="1" applyAlignment="1">
      <alignment horizontal="justify" vertical="top" wrapText="1"/>
    </xf>
    <xf numFmtId="0" fontId="0" fillId="7" borderId="4" xfId="0" applyFill="1" applyBorder="1" applyAlignment="1">
      <alignment horizontal="justify" vertical="top"/>
    </xf>
    <xf numFmtId="49" fontId="0" fillId="12" borderId="4" xfId="0" applyNumberFormat="1" applyFill="1" applyBorder="1" applyAlignment="1">
      <alignment horizontal="justify" vertical="top" wrapText="1"/>
    </xf>
    <xf numFmtId="49" fontId="0" fillId="12" borderId="15" xfId="0" applyNumberFormat="1" applyFill="1" applyBorder="1" applyAlignment="1">
      <alignment horizontal="justify" vertical="top" wrapText="1"/>
    </xf>
    <xf numFmtId="49" fontId="0" fillId="12" borderId="19" xfId="0" applyNumberFormat="1" applyFill="1" applyBorder="1" applyAlignment="1">
      <alignment horizontal="justify" vertical="top" wrapText="1"/>
    </xf>
    <xf numFmtId="0" fontId="0" fillId="7" borderId="4" xfId="0" applyFill="1" applyBorder="1" applyAlignment="1">
      <alignment horizontal="center" vertical="center" wrapText="1"/>
    </xf>
    <xf numFmtId="0" fontId="0" fillId="7" borderId="15" xfId="0" applyFill="1" applyBorder="1" applyAlignment="1">
      <alignment horizontal="center" vertical="center" wrapText="1"/>
    </xf>
    <xf numFmtId="0" fontId="0" fillId="7" borderId="19" xfId="0" applyFill="1" applyBorder="1" applyAlignment="1">
      <alignment horizontal="center" vertical="center" wrapText="1"/>
    </xf>
    <xf numFmtId="0" fontId="0" fillId="10" borderId="4" xfId="0" applyFill="1" applyBorder="1" applyAlignment="1">
      <alignment horizontal="justify" vertical="top"/>
    </xf>
    <xf numFmtId="0" fontId="0" fillId="10" borderId="15" xfId="0" applyFill="1" applyBorder="1" applyAlignment="1">
      <alignment horizontal="justify" vertical="top"/>
    </xf>
    <xf numFmtId="0" fontId="0" fillId="10" borderId="19" xfId="0" applyFill="1" applyBorder="1" applyAlignment="1">
      <alignment horizontal="justify" vertical="top"/>
    </xf>
    <xf numFmtId="0" fontId="0" fillId="10" borderId="4" xfId="0" applyFill="1" applyBorder="1" applyAlignment="1">
      <alignment horizontal="center" vertical="center" wrapText="1"/>
    </xf>
    <xf numFmtId="0" fontId="0" fillId="10" borderId="15" xfId="0" applyFill="1" applyBorder="1" applyAlignment="1">
      <alignment horizontal="center" vertical="center" wrapText="1"/>
    </xf>
    <xf numFmtId="0" fontId="0" fillId="10" borderId="19" xfId="0" applyFill="1" applyBorder="1" applyAlignment="1">
      <alignment horizontal="center" vertical="center" wrapText="1"/>
    </xf>
    <xf numFmtId="0" fontId="0" fillId="11" borderId="16" xfId="0" applyFill="1" applyBorder="1" applyAlignment="1">
      <alignment horizontal="justify" vertical="top" wrapText="1"/>
    </xf>
    <xf numFmtId="14" fontId="0" fillId="11" borderId="16" xfId="0" applyNumberFormat="1" applyFill="1" applyBorder="1" applyAlignment="1">
      <alignment horizontal="justify" vertical="top" wrapText="1"/>
    </xf>
    <xf numFmtId="14" fontId="0" fillId="11" borderId="6" xfId="0" applyNumberFormat="1" applyFill="1" applyBorder="1" applyAlignment="1">
      <alignment horizontal="justify" vertical="top" wrapText="1"/>
    </xf>
    <xf numFmtId="14" fontId="0" fillId="11" borderId="0" xfId="0" applyNumberFormat="1" applyFill="1" applyBorder="1" applyAlignment="1">
      <alignment horizontal="justify" vertical="top" wrapText="1"/>
    </xf>
    <xf numFmtId="0" fontId="0" fillId="11" borderId="0" xfId="0" applyFill="1" applyBorder="1" applyAlignment="1">
      <alignment horizontal="justify" vertical="top" wrapText="1"/>
    </xf>
    <xf numFmtId="0" fontId="0" fillId="9" borderId="28" xfId="0" applyFill="1" applyBorder="1" applyAlignment="1">
      <alignment horizontal="justify" vertical="top" wrapText="1"/>
    </xf>
    <xf numFmtId="0" fontId="0" fillId="9" borderId="32" xfId="0" applyFill="1" applyBorder="1" applyAlignment="1">
      <alignment horizontal="justify" vertical="top" wrapText="1"/>
    </xf>
    <xf numFmtId="0" fontId="0" fillId="9" borderId="33" xfId="0" applyFill="1" applyBorder="1" applyAlignment="1">
      <alignment horizontal="justify" vertical="top" wrapText="1"/>
    </xf>
    <xf numFmtId="0" fontId="17" fillId="9" borderId="16" xfId="0" applyFont="1" applyFill="1" applyBorder="1" applyAlignment="1">
      <alignment horizontal="justify" vertical="top" wrapText="1"/>
    </xf>
    <xf numFmtId="0" fontId="17" fillId="9" borderId="16" xfId="0" applyFont="1" applyFill="1" applyBorder="1" applyAlignment="1">
      <alignment horizontal="justify" vertical="top"/>
    </xf>
    <xf numFmtId="0" fontId="0" fillId="9" borderId="6" xfId="0" applyFill="1" applyBorder="1" applyAlignment="1">
      <alignment horizontal="justify" vertical="top" wrapText="1"/>
    </xf>
    <xf numFmtId="0" fontId="0" fillId="9" borderId="0" xfId="0" applyFill="1" applyBorder="1" applyAlignment="1">
      <alignment horizontal="justify" vertical="top" wrapText="1"/>
    </xf>
    <xf numFmtId="0" fontId="0" fillId="9" borderId="16" xfId="0" applyFill="1" applyBorder="1" applyAlignment="1">
      <alignment horizontal="center" vertical="center" wrapText="1"/>
    </xf>
    <xf numFmtId="0" fontId="13" fillId="9" borderId="16" xfId="0" applyFont="1" applyFill="1" applyBorder="1" applyAlignment="1">
      <alignment horizontal="justify" vertical="top"/>
    </xf>
    <xf numFmtId="0" fontId="0" fillId="9" borderId="4" xfId="0" applyFill="1" applyBorder="1" applyAlignment="1">
      <alignment horizontal="justify" vertical="top" wrapText="1"/>
    </xf>
    <xf numFmtId="0" fontId="0" fillId="9" borderId="15" xfId="0" applyFill="1" applyBorder="1" applyAlignment="1">
      <alignment horizontal="justify" vertical="top" wrapText="1"/>
    </xf>
    <xf numFmtId="0" fontId="3" fillId="0" borderId="0" xfId="0" applyFont="1" applyFill="1" applyBorder="1" applyAlignment="1">
      <alignment horizontal="center" vertical="center" wrapText="1"/>
    </xf>
    <xf numFmtId="0" fontId="0" fillId="5" borderId="4" xfId="0" applyFill="1" applyBorder="1" applyAlignment="1">
      <alignment horizontal="justify" vertical="top"/>
    </xf>
    <xf numFmtId="0" fontId="0" fillId="5" borderId="15" xfId="0" applyFill="1" applyBorder="1" applyAlignment="1">
      <alignment horizontal="justify" vertical="top"/>
    </xf>
    <xf numFmtId="0" fontId="0" fillId="5" borderId="19" xfId="0" applyFill="1" applyBorder="1" applyAlignment="1">
      <alignment horizontal="justify" vertical="top"/>
    </xf>
    <xf numFmtId="0" fontId="0" fillId="5" borderId="16" xfId="0" applyFill="1" applyBorder="1" applyAlignment="1">
      <alignment horizontal="center" vertical="center" wrapText="1"/>
    </xf>
    <xf numFmtId="0" fontId="0" fillId="0" borderId="4" xfId="0" applyBorder="1" applyAlignment="1">
      <alignment horizontal="justify" vertical="top" wrapText="1"/>
    </xf>
    <xf numFmtId="0" fontId="0" fillId="0" borderId="15" xfId="0" applyBorder="1" applyAlignment="1">
      <alignment horizontal="justify" vertical="top" wrapText="1"/>
    </xf>
    <xf numFmtId="0" fontId="0" fillId="5" borderId="16" xfId="0" applyFill="1" applyBorder="1" applyAlignment="1">
      <alignment horizontal="justify" vertical="top" wrapText="1"/>
    </xf>
    <xf numFmtId="0" fontId="13" fillId="5" borderId="4" xfId="0" applyFont="1" applyFill="1" applyBorder="1" applyAlignment="1">
      <alignment horizontal="justify" vertical="top"/>
    </xf>
    <xf numFmtId="0" fontId="13" fillId="5" borderId="15" xfId="0" applyFont="1" applyFill="1" applyBorder="1" applyAlignment="1">
      <alignment horizontal="justify" vertical="top"/>
    </xf>
    <xf numFmtId="0" fontId="13" fillId="5" borderId="19" xfId="0" applyFont="1" applyFill="1" applyBorder="1" applyAlignment="1">
      <alignment horizontal="justify" vertical="top"/>
    </xf>
    <xf numFmtId="0" fontId="2" fillId="13" borderId="4" xfId="0" applyFont="1" applyFill="1" applyBorder="1" applyAlignment="1">
      <alignment horizontal="justify" vertical="top" wrapText="1"/>
    </xf>
    <xf numFmtId="0" fontId="2" fillId="13" borderId="15" xfId="0" applyFont="1" applyFill="1" applyBorder="1" applyAlignment="1">
      <alignment horizontal="justify" vertical="top" wrapText="1"/>
    </xf>
    <xf numFmtId="0" fontId="2" fillId="13" borderId="19" xfId="0" applyFont="1" applyFill="1" applyBorder="1" applyAlignment="1">
      <alignment horizontal="justify" vertical="top" wrapText="1"/>
    </xf>
    <xf numFmtId="0" fontId="2" fillId="15" borderId="4" xfId="0" applyFont="1" applyFill="1" applyBorder="1" applyAlignment="1">
      <alignment horizontal="justify" vertical="top" wrapText="1"/>
    </xf>
    <xf numFmtId="0" fontId="2" fillId="15" borderId="15" xfId="0" applyFont="1" applyFill="1" applyBorder="1" applyAlignment="1">
      <alignment horizontal="justify" vertical="top" wrapText="1"/>
    </xf>
    <xf numFmtId="0" fontId="2" fillId="15" borderId="19" xfId="0" applyFont="1" applyFill="1" applyBorder="1" applyAlignment="1">
      <alignment horizontal="justify" vertical="top" wrapText="1"/>
    </xf>
    <xf numFmtId="0" fontId="2" fillId="8" borderId="4" xfId="0" applyFont="1" applyFill="1" applyBorder="1" applyAlignment="1">
      <alignment horizontal="justify" vertical="top" wrapText="1"/>
    </xf>
    <xf numFmtId="0" fontId="2" fillId="8" borderId="15" xfId="0" applyFont="1" applyFill="1" applyBorder="1" applyAlignment="1">
      <alignment horizontal="justify" vertical="top" wrapText="1"/>
    </xf>
    <xf numFmtId="0" fontId="2" fillId="8" borderId="19" xfId="0" applyFont="1" applyFill="1" applyBorder="1" applyAlignment="1">
      <alignment horizontal="justify" vertical="top" wrapText="1"/>
    </xf>
    <xf numFmtId="14" fontId="2" fillId="8" borderId="4" xfId="0" applyNumberFormat="1" applyFont="1" applyFill="1" applyBorder="1" applyAlignment="1">
      <alignment horizontal="justify" vertical="top" wrapText="1"/>
    </xf>
    <xf numFmtId="0" fontId="2" fillId="9" borderId="4" xfId="0" applyFont="1" applyFill="1" applyBorder="1" applyAlignment="1">
      <alignment horizontal="center" vertical="top" wrapText="1"/>
    </xf>
    <xf numFmtId="0" fontId="2" fillId="9" borderId="19" xfId="0" applyFont="1" applyFill="1" applyBorder="1" applyAlignment="1">
      <alignment horizontal="center" vertical="top" wrapText="1"/>
    </xf>
    <xf numFmtId="0" fontId="22" fillId="0" borderId="37" xfId="0" applyFont="1" applyBorder="1" applyAlignment="1">
      <alignment horizontal="center" vertical="top" textRotation="90" wrapText="1"/>
    </xf>
    <xf numFmtId="0" fontId="22" fillId="0" borderId="0" xfId="0" applyFont="1" applyBorder="1" applyAlignment="1">
      <alignment horizontal="center" vertical="top" textRotation="90" wrapText="1"/>
    </xf>
    <xf numFmtId="0" fontId="22" fillId="0" borderId="38" xfId="0" applyFont="1" applyBorder="1" applyAlignment="1">
      <alignment horizontal="center" vertical="top" textRotation="90" wrapText="1"/>
    </xf>
    <xf numFmtId="0" fontId="2" fillId="13" borderId="4" xfId="0" applyFont="1" applyFill="1" applyBorder="1" applyAlignment="1">
      <alignment horizontal="center" vertical="top" wrapText="1"/>
    </xf>
    <xf numFmtId="0" fontId="2" fillId="13" borderId="15" xfId="0" applyFont="1" applyFill="1" applyBorder="1" applyAlignment="1">
      <alignment horizontal="center" vertical="top" wrapText="1"/>
    </xf>
    <xf numFmtId="0" fontId="2" fillId="13" borderId="19" xfId="0" applyFont="1" applyFill="1" applyBorder="1" applyAlignment="1">
      <alignment horizontal="center" vertical="top" wrapText="1"/>
    </xf>
    <xf numFmtId="14" fontId="2" fillId="13" borderId="4" xfId="0" applyNumberFormat="1" applyFont="1" applyFill="1" applyBorder="1" applyAlignment="1">
      <alignment horizontal="center" vertical="top" wrapText="1"/>
    </xf>
    <xf numFmtId="0" fontId="2" fillId="3" borderId="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9" borderId="4" xfId="0" applyFont="1" applyFill="1" applyBorder="1" applyAlignment="1">
      <alignment horizontal="justify" vertical="top" wrapText="1"/>
    </xf>
    <xf numFmtId="0" fontId="2" fillId="9" borderId="19" xfId="0" applyFont="1" applyFill="1" applyBorder="1" applyAlignment="1">
      <alignment horizontal="justify" vertical="top" wrapText="1"/>
    </xf>
    <xf numFmtId="0" fontId="2" fillId="7" borderId="4" xfId="0" applyFont="1" applyFill="1" applyBorder="1" applyAlignment="1">
      <alignment horizontal="center" vertical="top" wrapText="1"/>
    </xf>
    <xf numFmtId="0" fontId="2" fillId="7" borderId="15" xfId="0" applyFont="1" applyFill="1" applyBorder="1" applyAlignment="1">
      <alignment horizontal="center" vertical="top" wrapText="1"/>
    </xf>
    <xf numFmtId="0" fontId="2" fillId="7" borderId="19" xfId="0" applyFont="1" applyFill="1" applyBorder="1" applyAlignment="1">
      <alignment horizontal="center" vertical="top" wrapText="1"/>
    </xf>
    <xf numFmtId="0" fontId="2" fillId="7" borderId="4"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20" fillId="7" borderId="4" xfId="0" applyFont="1" applyFill="1" applyBorder="1" applyAlignment="1">
      <alignment horizontal="center" vertical="top" wrapText="1"/>
    </xf>
    <xf numFmtId="0" fontId="20" fillId="7" borderId="15" xfId="0" applyFont="1" applyFill="1" applyBorder="1" applyAlignment="1">
      <alignment horizontal="center" vertical="top" wrapText="1"/>
    </xf>
    <xf numFmtId="0" fontId="20" fillId="7" borderId="19" xfId="0" applyFont="1" applyFill="1" applyBorder="1" applyAlignment="1">
      <alignment horizontal="center" vertical="top" wrapText="1"/>
    </xf>
    <xf numFmtId="9" fontId="20" fillId="7" borderId="4" xfId="0" applyNumberFormat="1" applyFont="1" applyFill="1" applyBorder="1" applyAlignment="1">
      <alignment horizontal="center" vertical="top" wrapText="1"/>
    </xf>
    <xf numFmtId="9" fontId="20" fillId="7" borderId="15" xfId="0" applyNumberFormat="1" applyFont="1" applyFill="1" applyBorder="1" applyAlignment="1">
      <alignment horizontal="center" vertical="top" wrapText="1"/>
    </xf>
    <xf numFmtId="9" fontId="20" fillId="7" borderId="19" xfId="0" applyNumberFormat="1" applyFont="1" applyFill="1" applyBorder="1" applyAlignment="1">
      <alignment horizontal="center" vertical="top" wrapText="1"/>
    </xf>
    <xf numFmtId="0" fontId="0" fillId="8" borderId="4" xfId="0" applyFill="1" applyBorder="1" applyAlignment="1">
      <alignment horizontal="justify" vertical="top"/>
    </xf>
    <xf numFmtId="0" fontId="0" fillId="8" borderId="15" xfId="0" applyFill="1" applyBorder="1" applyAlignment="1">
      <alignment horizontal="justify" vertical="top"/>
    </xf>
    <xf numFmtId="0" fontId="3" fillId="15" borderId="4" xfId="0" applyFont="1" applyFill="1" applyBorder="1" applyAlignment="1">
      <alignment horizontal="justify" vertical="top" wrapText="1"/>
    </xf>
    <xf numFmtId="0" fontId="3" fillId="15" borderId="15" xfId="0" applyFont="1" applyFill="1" applyBorder="1" applyAlignment="1">
      <alignment horizontal="justify" vertical="top" wrapText="1"/>
    </xf>
    <xf numFmtId="0" fontId="3" fillId="15" borderId="19" xfId="0" applyFont="1" applyFill="1" applyBorder="1" applyAlignment="1">
      <alignment horizontal="justify" vertical="top" wrapText="1"/>
    </xf>
    <xf numFmtId="0" fontId="2" fillId="2" borderId="16" xfId="0" applyFont="1" applyFill="1" applyBorder="1" applyAlignment="1">
      <alignment horizontal="justify" vertical="top" wrapText="1"/>
    </xf>
    <xf numFmtId="14" fontId="2" fillId="15" borderId="4" xfId="0" applyNumberFormat="1" applyFont="1" applyFill="1" applyBorder="1" applyAlignment="1">
      <alignment horizontal="center" vertical="top" wrapText="1"/>
    </xf>
    <xf numFmtId="14" fontId="2" fillId="15" borderId="15" xfId="0" applyNumberFormat="1" applyFont="1" applyFill="1" applyBorder="1" applyAlignment="1">
      <alignment horizontal="center" vertical="top" wrapText="1"/>
    </xf>
    <xf numFmtId="14" fontId="2" fillId="15" borderId="19" xfId="0" applyNumberFormat="1" applyFont="1" applyFill="1" applyBorder="1" applyAlignment="1">
      <alignment horizontal="center" vertical="top" wrapText="1"/>
    </xf>
    <xf numFmtId="0" fontId="2" fillId="15" borderId="15" xfId="0" applyFont="1" applyFill="1" applyBorder="1" applyAlignment="1">
      <alignment horizontal="center" vertical="top" wrapText="1"/>
    </xf>
    <xf numFmtId="0" fontId="2" fillId="15" borderId="19" xfId="0" applyFont="1" applyFill="1" applyBorder="1" applyAlignment="1">
      <alignment horizontal="center" vertical="top" wrapText="1"/>
    </xf>
    <xf numFmtId="0" fontId="2" fillId="15" borderId="4" xfId="0" applyFont="1" applyFill="1" applyBorder="1" applyAlignment="1">
      <alignment horizontal="center" vertical="top" wrapText="1"/>
    </xf>
    <xf numFmtId="14" fontId="2" fillId="8" borderId="4" xfId="0" applyNumberFormat="1" applyFont="1" applyFill="1" applyBorder="1" applyAlignment="1">
      <alignment horizontal="center" vertical="top" wrapText="1"/>
    </xf>
    <xf numFmtId="0" fontId="2" fillId="8" borderId="15" xfId="0" applyFont="1" applyFill="1" applyBorder="1" applyAlignment="1">
      <alignment horizontal="center" vertical="top" wrapText="1"/>
    </xf>
    <xf numFmtId="0" fontId="2" fillId="8" borderId="19" xfId="0" applyFont="1" applyFill="1" applyBorder="1" applyAlignment="1">
      <alignment horizontal="center" vertical="top" wrapText="1"/>
    </xf>
    <xf numFmtId="0" fontId="2" fillId="8" borderId="4" xfId="0" applyFont="1" applyFill="1" applyBorder="1" applyAlignment="1">
      <alignment horizontal="center" vertical="top" wrapText="1"/>
    </xf>
    <xf numFmtId="0" fontId="2" fillId="9" borderId="4" xfId="0" applyFont="1" applyFill="1" applyBorder="1" applyAlignment="1">
      <alignment horizontal="center" vertical="center" wrapText="1"/>
    </xf>
    <xf numFmtId="0" fontId="2" fillId="9" borderId="19" xfId="0" applyFont="1" applyFill="1" applyBorder="1" applyAlignment="1">
      <alignment horizontal="center" vertical="center" wrapText="1"/>
    </xf>
    <xf numFmtId="0" fontId="0" fillId="8" borderId="4" xfId="0" applyFill="1" applyBorder="1" applyAlignment="1">
      <alignment horizontal="center" vertical="center" wrapText="1"/>
    </xf>
    <xf numFmtId="0" fontId="0" fillId="8" borderId="15" xfId="0" applyFill="1" applyBorder="1" applyAlignment="1">
      <alignment horizontal="center" vertical="center" wrapText="1"/>
    </xf>
    <xf numFmtId="0" fontId="28" fillId="0" borderId="0" xfId="0" applyFont="1" applyAlignment="1">
      <alignment horizontal="justify" vertical="top" wrapText="1"/>
    </xf>
    <xf numFmtId="0" fontId="21" fillId="7" borderId="4" xfId="0" applyFont="1" applyFill="1" applyBorder="1" applyAlignment="1">
      <alignment horizontal="center" vertical="top" wrapText="1"/>
    </xf>
    <xf numFmtId="0" fontId="21" fillId="7" borderId="15" xfId="0" applyFont="1" applyFill="1" applyBorder="1" applyAlignment="1">
      <alignment horizontal="center" vertical="top" wrapText="1"/>
    </xf>
    <xf numFmtId="0" fontId="21" fillId="7" borderId="19" xfId="0" applyFont="1" applyFill="1" applyBorder="1" applyAlignment="1">
      <alignment horizontal="center" vertical="top" wrapText="1"/>
    </xf>
    <xf numFmtId="0" fontId="0" fillId="11" borderId="19" xfId="0" applyFill="1" applyBorder="1" applyAlignment="1">
      <alignment horizontal="justify" vertical="top" wrapText="1"/>
    </xf>
    <xf numFmtId="3" fontId="2" fillId="10" borderId="4" xfId="0" applyNumberFormat="1" applyFont="1" applyFill="1" applyBorder="1" applyAlignment="1">
      <alignment horizontal="center" vertical="top" wrapText="1"/>
    </xf>
    <xf numFmtId="3" fontId="2" fillId="10" borderId="15" xfId="0" applyNumberFormat="1" applyFont="1" applyFill="1" applyBorder="1" applyAlignment="1">
      <alignment horizontal="center" vertical="top" wrapText="1"/>
    </xf>
    <xf numFmtId="3" fontId="2" fillId="10" borderId="19" xfId="0" applyNumberFormat="1" applyFont="1" applyFill="1" applyBorder="1" applyAlignment="1">
      <alignment horizontal="center" vertical="top" wrapText="1"/>
    </xf>
    <xf numFmtId="0" fontId="2" fillId="2" borderId="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15" borderId="4" xfId="0" applyFont="1" applyFill="1" applyBorder="1" applyAlignment="1">
      <alignment horizontal="center" vertical="center" wrapText="1"/>
    </xf>
    <xf numFmtId="0" fontId="2" fillId="15" borderId="15" xfId="0" applyFont="1" applyFill="1" applyBorder="1" applyAlignment="1">
      <alignment horizontal="center" vertical="center" wrapText="1"/>
    </xf>
    <xf numFmtId="0" fontId="2" fillId="15" borderId="19" xfId="0" applyFont="1" applyFill="1" applyBorder="1" applyAlignment="1">
      <alignment horizontal="center" vertical="center" wrapText="1"/>
    </xf>
    <xf numFmtId="0" fontId="19" fillId="7" borderId="4" xfId="0" applyFont="1" applyFill="1" applyBorder="1" applyAlignment="1">
      <alignment horizontal="justify" vertical="top" wrapText="1"/>
    </xf>
    <xf numFmtId="0" fontId="19" fillId="7" borderId="15" xfId="0" applyFont="1" applyFill="1" applyBorder="1" applyAlignment="1">
      <alignment horizontal="justify" vertical="top" wrapText="1"/>
    </xf>
    <xf numFmtId="0" fontId="19" fillId="7" borderId="19" xfId="0" applyFont="1" applyFill="1" applyBorder="1" applyAlignment="1">
      <alignment horizontal="justify" vertical="top" wrapText="1"/>
    </xf>
    <xf numFmtId="0" fontId="2" fillId="7" borderId="4" xfId="0" applyFont="1" applyFill="1" applyBorder="1" applyAlignment="1">
      <alignment horizontal="justify" vertical="top" wrapText="1"/>
    </xf>
    <xf numFmtId="0" fontId="2" fillId="7" borderId="15" xfId="0" applyFont="1" applyFill="1" applyBorder="1" applyAlignment="1">
      <alignment horizontal="justify" vertical="top" wrapText="1"/>
    </xf>
    <xf numFmtId="0" fontId="2" fillId="7" borderId="19" xfId="0" applyFont="1" applyFill="1" applyBorder="1" applyAlignment="1">
      <alignment horizontal="justify" vertical="top" wrapText="1"/>
    </xf>
    <xf numFmtId="0" fontId="13" fillId="10" borderId="4" xfId="0" applyFont="1" applyFill="1" applyBorder="1" applyAlignment="1">
      <alignment horizontal="center" vertical="top"/>
    </xf>
    <xf numFmtId="0" fontId="13" fillId="10" borderId="15" xfId="0" applyFont="1" applyFill="1" applyBorder="1" applyAlignment="1">
      <alignment horizontal="center" vertical="top"/>
    </xf>
    <xf numFmtId="0" fontId="0" fillId="10" borderId="4" xfId="0" applyFill="1" applyBorder="1" applyAlignment="1">
      <alignment horizontal="center" vertical="top"/>
    </xf>
    <xf numFmtId="0" fontId="0" fillId="10" borderId="15" xfId="0" applyFill="1" applyBorder="1" applyAlignment="1">
      <alignment horizontal="center" vertical="top"/>
    </xf>
    <xf numFmtId="0" fontId="20" fillId="10" borderId="4" xfId="0" applyFont="1" applyFill="1" applyBorder="1" applyAlignment="1">
      <alignment horizontal="center" vertical="top" wrapText="1"/>
    </xf>
    <xf numFmtId="0" fontId="20" fillId="10" borderId="15" xfId="0" applyFont="1" applyFill="1" applyBorder="1" applyAlignment="1">
      <alignment horizontal="center" vertical="top" wrapText="1"/>
    </xf>
    <xf numFmtId="0" fontId="32" fillId="0" borderId="7" xfId="0" applyFont="1" applyBorder="1" applyAlignment="1">
      <alignment horizontal="left" vertical="center" wrapText="1"/>
    </xf>
    <xf numFmtId="0" fontId="32" fillId="0" borderId="12" xfId="0" applyFont="1" applyBorder="1" applyAlignment="1">
      <alignment horizontal="left" vertical="center" wrapText="1"/>
    </xf>
    <xf numFmtId="0" fontId="0" fillId="0" borderId="42" xfId="0" applyBorder="1" applyAlignment="1">
      <alignment horizontal="center" vertical="top" wrapText="1"/>
    </xf>
    <xf numFmtId="0" fontId="0" fillId="0" borderId="0" xfId="0" applyBorder="1" applyAlignment="1">
      <alignment horizontal="center" vertical="top" wrapText="1"/>
    </xf>
    <xf numFmtId="3" fontId="32" fillId="0" borderId="31" xfId="0" applyNumberFormat="1" applyFont="1" applyBorder="1" applyAlignment="1">
      <alignment horizontal="left" vertical="center" wrapText="1"/>
    </xf>
    <xf numFmtId="3" fontId="32" fillId="0" borderId="14" xfId="0" applyNumberFormat="1" applyFont="1" applyBorder="1" applyAlignment="1">
      <alignment horizontal="left" vertical="center" wrapText="1"/>
    </xf>
    <xf numFmtId="3" fontId="32" fillId="0" borderId="36" xfId="0" applyNumberFormat="1" applyFont="1" applyBorder="1" applyAlignment="1">
      <alignment horizontal="left" vertical="center" wrapText="1"/>
    </xf>
    <xf numFmtId="3" fontId="34" fillId="0" borderId="43" xfId="0" applyNumberFormat="1" applyFont="1" applyBorder="1" applyAlignment="1">
      <alignment horizontal="center" vertical="top" wrapText="1"/>
    </xf>
    <xf numFmtId="3" fontId="34" fillId="0" borderId="30" xfId="0" applyNumberFormat="1" applyFont="1" applyBorder="1" applyAlignment="1">
      <alignment horizontal="center" vertical="top" wrapText="1"/>
    </xf>
    <xf numFmtId="0" fontId="9" fillId="4" borderId="21" xfId="0" applyFont="1" applyFill="1" applyBorder="1" applyAlignment="1">
      <alignment horizontal="center" vertical="center" wrapText="1"/>
    </xf>
    <xf numFmtId="0" fontId="9" fillId="4" borderId="4" xfId="0" applyFont="1" applyFill="1" applyBorder="1" applyAlignment="1">
      <alignment horizontal="center" vertical="center" wrapText="1"/>
    </xf>
    <xf numFmtId="3" fontId="2" fillId="13" borderId="4" xfId="0" applyNumberFormat="1" applyFont="1" applyFill="1" applyBorder="1" applyAlignment="1">
      <alignment horizontal="center" vertical="top" wrapText="1"/>
    </xf>
    <xf numFmtId="3" fontId="2" fillId="13" borderId="15" xfId="0" applyNumberFormat="1" applyFont="1" applyFill="1" applyBorder="1" applyAlignment="1">
      <alignment horizontal="center" vertical="top" wrapText="1"/>
    </xf>
    <xf numFmtId="3" fontId="2" fillId="13" borderId="19" xfId="0" applyNumberFormat="1" applyFont="1" applyFill="1" applyBorder="1" applyAlignment="1">
      <alignment horizontal="center" vertical="top" wrapText="1"/>
    </xf>
    <xf numFmtId="3" fontId="2" fillId="15" borderId="4" xfId="0" applyNumberFormat="1" applyFont="1" applyFill="1" applyBorder="1" applyAlignment="1">
      <alignment horizontal="center" vertical="top" wrapText="1"/>
    </xf>
    <xf numFmtId="3" fontId="2" fillId="15" borderId="15" xfId="0" applyNumberFormat="1" applyFont="1" applyFill="1" applyBorder="1" applyAlignment="1">
      <alignment horizontal="center" vertical="top" wrapText="1"/>
    </xf>
    <xf numFmtId="3" fontId="2" fillId="15" borderId="19" xfId="0" applyNumberFormat="1" applyFont="1" applyFill="1" applyBorder="1" applyAlignment="1">
      <alignment horizontal="center" vertical="top" wrapText="1"/>
    </xf>
    <xf numFmtId="3" fontId="2" fillId="8" borderId="4" xfId="0" applyNumberFormat="1" applyFont="1" applyFill="1" applyBorder="1" applyAlignment="1">
      <alignment horizontal="center" vertical="top" wrapText="1"/>
    </xf>
    <xf numFmtId="3" fontId="2" fillId="8" borderId="15" xfId="0" applyNumberFormat="1" applyFont="1" applyFill="1" applyBorder="1" applyAlignment="1">
      <alignment horizontal="center" vertical="top" wrapText="1"/>
    </xf>
    <xf numFmtId="3" fontId="2" fillId="8" borderId="19" xfId="0" applyNumberFormat="1" applyFont="1" applyFill="1" applyBorder="1" applyAlignment="1">
      <alignment horizontal="center" vertical="top" wrapText="1"/>
    </xf>
    <xf numFmtId="3" fontId="2" fillId="9" borderId="4" xfId="0" applyNumberFormat="1" applyFont="1" applyFill="1" applyBorder="1" applyAlignment="1">
      <alignment horizontal="center" vertical="center" wrapText="1"/>
    </xf>
    <xf numFmtId="3" fontId="2" fillId="9" borderId="19" xfId="0" applyNumberFormat="1" applyFont="1" applyFill="1" applyBorder="1" applyAlignment="1">
      <alignment horizontal="center" vertical="center" wrapText="1"/>
    </xf>
    <xf numFmtId="3" fontId="2" fillId="3" borderId="4" xfId="0" applyNumberFormat="1" applyFont="1" applyFill="1" applyBorder="1" applyAlignment="1">
      <alignment horizontal="center" vertical="center" wrapText="1"/>
    </xf>
    <xf numFmtId="3" fontId="2" fillId="3" borderId="15" xfId="0" applyNumberFormat="1" applyFont="1" applyFill="1" applyBorder="1" applyAlignment="1">
      <alignment horizontal="center" vertical="center" wrapText="1"/>
    </xf>
    <xf numFmtId="3" fontId="2" fillId="3" borderId="19" xfId="0" applyNumberFormat="1" applyFont="1" applyFill="1" applyBorder="1" applyAlignment="1">
      <alignment horizontal="center" vertical="center" wrapText="1"/>
    </xf>
    <xf numFmtId="3" fontId="2" fillId="7" borderId="4" xfId="0" applyNumberFormat="1" applyFont="1" applyFill="1" applyBorder="1" applyAlignment="1">
      <alignment horizontal="justify" vertical="top" wrapText="1"/>
    </xf>
    <xf numFmtId="3" fontId="2" fillId="7" borderId="15" xfId="0" applyNumberFormat="1" applyFont="1" applyFill="1" applyBorder="1" applyAlignment="1">
      <alignment horizontal="justify" vertical="top" wrapText="1"/>
    </xf>
    <xf numFmtId="3" fontId="2" fillId="7" borderId="19" xfId="0" applyNumberFormat="1" applyFont="1" applyFill="1" applyBorder="1" applyAlignment="1">
      <alignment horizontal="justify" vertical="top" wrapText="1"/>
    </xf>
    <xf numFmtId="3" fontId="25" fillId="5" borderId="4" xfId="0" applyNumberFormat="1" applyFont="1" applyFill="1" applyBorder="1" applyAlignment="1">
      <alignment horizontal="justify" vertical="top"/>
    </xf>
    <xf numFmtId="3" fontId="25" fillId="5" borderId="15" xfId="0" applyNumberFormat="1" applyFont="1" applyFill="1" applyBorder="1" applyAlignment="1">
      <alignment horizontal="justify" vertical="top"/>
    </xf>
    <xf numFmtId="3" fontId="25" fillId="5" borderId="19" xfId="0" applyNumberFormat="1" applyFont="1" applyFill="1" applyBorder="1" applyAlignment="1">
      <alignment horizontal="justify" vertical="top"/>
    </xf>
    <xf numFmtId="3" fontId="25" fillId="4" borderId="4" xfId="0" applyNumberFormat="1" applyFont="1" applyFill="1" applyBorder="1" applyAlignment="1">
      <alignment horizontal="justify" vertical="top"/>
    </xf>
    <xf numFmtId="3" fontId="25" fillId="4" borderId="15" xfId="0" applyNumberFormat="1" applyFont="1" applyFill="1" applyBorder="1" applyAlignment="1">
      <alignment horizontal="justify" vertical="top"/>
    </xf>
    <xf numFmtId="3" fontId="25" fillId="9" borderId="16" xfId="0" applyNumberFormat="1" applyFont="1" applyFill="1" applyBorder="1" applyAlignment="1">
      <alignment horizontal="justify" vertical="top"/>
    </xf>
    <xf numFmtId="3" fontId="25" fillId="10" borderId="16" xfId="1" applyNumberFormat="1" applyFont="1" applyFill="1" applyBorder="1" applyAlignment="1">
      <alignment horizontal="justify" vertical="top"/>
    </xf>
    <xf numFmtId="3" fontId="25" fillId="7" borderId="4" xfId="0" applyNumberFormat="1" applyFont="1" applyFill="1" applyBorder="1" applyAlignment="1">
      <alignment horizontal="justify" vertical="top"/>
    </xf>
    <xf numFmtId="3" fontId="25" fillId="7" borderId="15" xfId="0" applyNumberFormat="1" applyFont="1" applyFill="1" applyBorder="1" applyAlignment="1">
      <alignment horizontal="justify" vertical="top"/>
    </xf>
    <xf numFmtId="3" fontId="25" fillId="7" borderId="19" xfId="0" applyNumberFormat="1" applyFont="1" applyFill="1" applyBorder="1" applyAlignment="1">
      <alignment horizontal="justify" vertical="top"/>
    </xf>
    <xf numFmtId="3" fontId="25" fillId="4" borderId="19" xfId="0" applyNumberFormat="1" applyFont="1" applyFill="1" applyBorder="1" applyAlignment="1">
      <alignment horizontal="justify" vertical="top"/>
    </xf>
    <xf numFmtId="3" fontId="25" fillId="11" borderId="4" xfId="0" applyNumberFormat="1" applyFont="1" applyFill="1" applyBorder="1" applyAlignment="1">
      <alignment horizontal="justify" vertical="top"/>
    </xf>
    <xf numFmtId="3" fontId="25" fillId="11" borderId="15" xfId="0" applyNumberFormat="1" applyFont="1" applyFill="1" applyBorder="1" applyAlignment="1">
      <alignment horizontal="justify" vertical="top"/>
    </xf>
    <xf numFmtId="3" fontId="25" fillId="11" borderId="19" xfId="0" applyNumberFormat="1" applyFont="1" applyFill="1" applyBorder="1" applyAlignment="1">
      <alignment horizontal="justify" vertical="top"/>
    </xf>
    <xf numFmtId="3" fontId="25" fillId="11" borderId="4" xfId="0" applyNumberFormat="1" applyFont="1" applyFill="1" applyBorder="1" applyAlignment="1">
      <alignment horizontal="justify" vertical="top"/>
    </xf>
    <xf numFmtId="3" fontId="36" fillId="0" borderId="40" xfId="0" applyNumberFormat="1" applyFont="1" applyBorder="1"/>
    <xf numFmtId="3" fontId="10" fillId="5" borderId="10" xfId="0" applyNumberFormat="1" applyFont="1" applyFill="1" applyBorder="1" applyAlignment="1">
      <alignment horizontal="justify" vertical="top" wrapText="1"/>
    </xf>
    <xf numFmtId="3" fontId="10" fillId="5" borderId="16" xfId="0" applyNumberFormat="1" applyFont="1" applyFill="1" applyBorder="1" applyAlignment="1">
      <alignment horizontal="justify" vertical="top" wrapText="1"/>
    </xf>
    <xf numFmtId="3" fontId="10" fillId="6" borderId="9" xfId="0" applyNumberFormat="1" applyFont="1" applyFill="1" applyBorder="1" applyAlignment="1">
      <alignment horizontal="center" vertical="top" wrapText="1"/>
    </xf>
    <xf numFmtId="3" fontId="10" fillId="6" borderId="15" xfId="0" applyNumberFormat="1" applyFont="1" applyFill="1" applyBorder="1" applyAlignment="1">
      <alignment horizontal="center" vertical="top" wrapText="1"/>
    </xf>
    <xf numFmtId="0" fontId="25" fillId="0" borderId="0" xfId="0" applyFont="1"/>
    <xf numFmtId="3" fontId="25" fillId="0" borderId="0" xfId="0" applyNumberFormat="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26"/>
  <sheetViews>
    <sheetView tabSelected="1" zoomScale="30" zoomScaleNormal="30" workbookViewId="0">
      <selection activeCell="AJ7" sqref="AJ7"/>
    </sheetView>
  </sheetViews>
  <sheetFormatPr baseColWidth="10" defaultColWidth="11.42578125" defaultRowHeight="15" x14ac:dyDescent="0.25"/>
  <cols>
    <col min="1" max="1" width="11.42578125" customWidth="1"/>
    <col min="2" max="2" width="20.85546875" customWidth="1"/>
    <col min="3" max="3" width="11.42578125" customWidth="1"/>
    <col min="4" max="4" width="46.5703125" customWidth="1"/>
    <col min="5" max="5" width="16.140625" customWidth="1"/>
    <col min="6" max="8" width="11.42578125" customWidth="1"/>
    <col min="11" max="11" width="21.28515625" customWidth="1"/>
    <col min="12" max="14" width="20.140625" customWidth="1"/>
    <col min="15" max="15" width="17" customWidth="1"/>
    <col min="16" max="16" width="17.5703125" customWidth="1"/>
    <col min="17" max="17" width="19.7109375" customWidth="1"/>
    <col min="18" max="18" width="14.28515625" customWidth="1"/>
    <col min="19" max="19" width="13.42578125" customWidth="1"/>
    <col min="21" max="21" width="14.85546875" customWidth="1"/>
    <col min="23" max="23" width="15.28515625" customWidth="1"/>
  </cols>
  <sheetData>
    <row r="2" spans="1:23" ht="15.75" thickBot="1" x14ac:dyDescent="0.3"/>
    <row r="3" spans="1:23" ht="63.75" customHeight="1" thickBot="1" x14ac:dyDescent="0.3">
      <c r="A3" s="211" t="s">
        <v>0</v>
      </c>
      <c r="B3" s="235" t="s">
        <v>1</v>
      </c>
      <c r="C3" s="1" t="s">
        <v>2</v>
      </c>
      <c r="D3" s="212" t="s">
        <v>3</v>
      </c>
      <c r="E3" s="213" t="s">
        <v>4</v>
      </c>
      <c r="F3" s="213" t="s">
        <v>5</v>
      </c>
      <c r="G3" s="213" t="s">
        <v>6</v>
      </c>
      <c r="H3" s="213" t="s">
        <v>7</v>
      </c>
      <c r="I3" s="213" t="s">
        <v>8</v>
      </c>
      <c r="J3" s="213" t="s">
        <v>9</v>
      </c>
      <c r="K3" s="214" t="s">
        <v>10</v>
      </c>
      <c r="L3" s="214" t="s">
        <v>11</v>
      </c>
      <c r="M3" s="214" t="s">
        <v>49</v>
      </c>
      <c r="N3" s="214" t="s">
        <v>50</v>
      </c>
      <c r="O3" s="214" t="s">
        <v>14</v>
      </c>
      <c r="P3" s="213" t="s">
        <v>15</v>
      </c>
      <c r="Q3" s="213" t="s">
        <v>16</v>
      </c>
      <c r="R3" s="215" t="s">
        <v>51</v>
      </c>
      <c r="S3" s="216" t="s">
        <v>52</v>
      </c>
      <c r="T3" s="217" t="s">
        <v>19</v>
      </c>
      <c r="U3" s="218" t="s">
        <v>20</v>
      </c>
      <c r="V3" s="219" t="s">
        <v>21</v>
      </c>
      <c r="W3" s="220" t="s">
        <v>22</v>
      </c>
    </row>
    <row r="4" spans="1:23" ht="174.75" customHeight="1" x14ac:dyDescent="0.25">
      <c r="A4" s="257" t="s">
        <v>53</v>
      </c>
      <c r="B4" s="265" t="s">
        <v>71</v>
      </c>
      <c r="C4" s="264" t="s">
        <v>322</v>
      </c>
      <c r="D4" s="266" t="s">
        <v>55</v>
      </c>
      <c r="E4" s="260" t="s">
        <v>72</v>
      </c>
      <c r="F4" s="221">
        <v>214</v>
      </c>
      <c r="G4" s="221">
        <v>214</v>
      </c>
      <c r="H4" s="221">
        <v>214</v>
      </c>
      <c r="I4" s="221">
        <v>214</v>
      </c>
      <c r="J4" s="221">
        <v>214</v>
      </c>
      <c r="K4" s="221" t="s">
        <v>73</v>
      </c>
      <c r="L4" s="222" t="s">
        <v>74</v>
      </c>
      <c r="M4" s="223">
        <v>42736</v>
      </c>
      <c r="N4" s="223">
        <v>44195</v>
      </c>
      <c r="O4" s="222" t="s">
        <v>75</v>
      </c>
      <c r="P4" s="261" t="s">
        <v>76</v>
      </c>
      <c r="Q4" s="222">
        <v>10000000</v>
      </c>
      <c r="R4" s="224">
        <v>42736</v>
      </c>
      <c r="S4" s="224">
        <v>44195</v>
      </c>
      <c r="T4" s="225" t="s">
        <v>77</v>
      </c>
      <c r="U4" s="226"/>
      <c r="V4" s="225"/>
      <c r="W4" s="227"/>
    </row>
    <row r="5" spans="1:23" ht="112.5" customHeight="1" x14ac:dyDescent="0.25">
      <c r="A5" s="258"/>
      <c r="B5" s="265"/>
      <c r="C5" s="264"/>
      <c r="D5" s="267"/>
      <c r="E5" s="260"/>
      <c r="F5" s="228"/>
      <c r="G5" s="228"/>
      <c r="H5" s="228"/>
      <c r="I5" s="228"/>
      <c r="J5" s="228"/>
      <c r="K5" s="228"/>
      <c r="L5" s="229"/>
      <c r="M5" s="229"/>
      <c r="N5" s="229"/>
      <c r="O5" s="222" t="s">
        <v>78</v>
      </c>
      <c r="P5" s="262"/>
      <c r="Q5" s="230"/>
      <c r="R5" s="231"/>
      <c r="S5" s="231"/>
      <c r="T5" s="232"/>
      <c r="U5" s="233"/>
      <c r="V5" s="232"/>
      <c r="W5" s="234"/>
    </row>
    <row r="6" spans="1:23" ht="145.5" customHeight="1" thickBot="1" x14ac:dyDescent="0.3">
      <c r="A6" s="258"/>
      <c r="B6" s="265"/>
      <c r="C6" s="264"/>
      <c r="D6" s="267"/>
      <c r="E6" s="260"/>
      <c r="F6" s="228"/>
      <c r="G6" s="228"/>
      <c r="H6" s="228"/>
      <c r="I6" s="228"/>
      <c r="J6" s="228"/>
      <c r="K6" s="228"/>
      <c r="L6" s="229"/>
      <c r="M6" s="229"/>
      <c r="N6" s="229"/>
      <c r="O6" s="222" t="s">
        <v>79</v>
      </c>
      <c r="P6" s="263"/>
      <c r="Q6" s="230"/>
      <c r="R6" s="231"/>
      <c r="S6" s="231"/>
      <c r="T6" s="232"/>
      <c r="U6" s="233"/>
      <c r="V6" s="232"/>
      <c r="W6" s="234"/>
    </row>
    <row r="7" spans="1:23" ht="222" customHeight="1" x14ac:dyDescent="0.25">
      <c r="A7" s="258"/>
      <c r="B7" s="236" t="s">
        <v>315</v>
      </c>
      <c r="C7" s="282" t="s">
        <v>54</v>
      </c>
      <c r="D7" s="267"/>
      <c r="E7" s="94" t="s">
        <v>56</v>
      </c>
      <c r="F7" s="94">
        <v>4145</v>
      </c>
      <c r="G7" s="94">
        <v>5000</v>
      </c>
      <c r="H7" s="94">
        <v>7000</v>
      </c>
      <c r="I7" s="94">
        <v>8033</v>
      </c>
      <c r="J7" s="94">
        <v>8033</v>
      </c>
      <c r="K7" s="95" t="s">
        <v>57</v>
      </c>
      <c r="L7" s="272" t="s">
        <v>58</v>
      </c>
      <c r="M7" s="269">
        <v>42781</v>
      </c>
      <c r="N7" s="269">
        <v>44195</v>
      </c>
      <c r="O7" s="96" t="s">
        <v>59</v>
      </c>
      <c r="P7" s="96" t="s">
        <v>60</v>
      </c>
      <c r="Q7" s="96">
        <v>10000000</v>
      </c>
      <c r="R7" s="97">
        <v>42768</v>
      </c>
      <c r="S7" s="97">
        <v>44195</v>
      </c>
      <c r="T7" s="98" t="s">
        <v>61</v>
      </c>
      <c r="U7" s="99"/>
      <c r="V7" s="100"/>
      <c r="W7" s="101"/>
    </row>
    <row r="8" spans="1:23" ht="128.25" customHeight="1" x14ac:dyDescent="0.25">
      <c r="A8" s="258"/>
      <c r="B8" s="2" t="s">
        <v>62</v>
      </c>
      <c r="C8" s="282"/>
      <c r="D8" s="267"/>
      <c r="E8" s="102" t="s">
        <v>63</v>
      </c>
      <c r="F8" s="102">
        <v>0</v>
      </c>
      <c r="G8" s="102">
        <v>50</v>
      </c>
      <c r="H8" s="102">
        <v>50</v>
      </c>
      <c r="I8" s="102">
        <v>50</v>
      </c>
      <c r="J8" s="102">
        <v>50</v>
      </c>
      <c r="K8" s="102" t="s">
        <v>64</v>
      </c>
      <c r="L8" s="273"/>
      <c r="M8" s="270"/>
      <c r="N8" s="270"/>
      <c r="O8" s="103" t="s">
        <v>65</v>
      </c>
      <c r="P8" s="103" t="s">
        <v>66</v>
      </c>
      <c r="Q8" s="103">
        <v>10000000000</v>
      </c>
      <c r="R8" s="104">
        <v>42809</v>
      </c>
      <c r="S8" s="104">
        <v>44195</v>
      </c>
      <c r="T8" s="105"/>
      <c r="U8" s="106"/>
      <c r="V8" s="107"/>
      <c r="W8" s="108"/>
    </row>
    <row r="9" spans="1:23" ht="166.5" customHeight="1" x14ac:dyDescent="0.25">
      <c r="A9" s="258"/>
      <c r="B9" s="93" t="s">
        <v>67</v>
      </c>
      <c r="C9" s="282"/>
      <c r="D9" s="267"/>
      <c r="E9" s="102"/>
      <c r="F9" s="102"/>
      <c r="G9" s="102"/>
      <c r="H9" s="102"/>
      <c r="I9" s="102"/>
      <c r="J9" s="102"/>
      <c r="K9" s="102"/>
      <c r="L9" s="273"/>
      <c r="M9" s="270"/>
      <c r="N9" s="270"/>
      <c r="O9" s="109" t="s">
        <v>68</v>
      </c>
      <c r="P9" s="109" t="s">
        <v>60</v>
      </c>
      <c r="Q9" s="109">
        <v>5000000</v>
      </c>
      <c r="R9" s="110">
        <v>42962</v>
      </c>
      <c r="S9" s="110">
        <v>44195</v>
      </c>
      <c r="T9" s="111"/>
      <c r="U9" s="112"/>
      <c r="V9" s="113"/>
      <c r="W9" s="114"/>
    </row>
    <row r="10" spans="1:23" ht="206.25" customHeight="1" thickBot="1" x14ac:dyDescent="0.3">
      <c r="A10" s="258"/>
      <c r="B10" s="93"/>
      <c r="C10" s="282"/>
      <c r="D10" s="267"/>
      <c r="E10" s="102"/>
      <c r="F10" s="102"/>
      <c r="G10" s="102"/>
      <c r="H10" s="102"/>
      <c r="I10" s="102"/>
      <c r="J10" s="102"/>
      <c r="K10" s="102"/>
      <c r="L10" s="274"/>
      <c r="M10" s="271"/>
      <c r="N10" s="271"/>
      <c r="O10" s="109" t="s">
        <v>69</v>
      </c>
      <c r="P10" s="109" t="s">
        <v>70</v>
      </c>
      <c r="Q10" s="109">
        <v>10000000</v>
      </c>
      <c r="R10" s="110">
        <v>42776</v>
      </c>
      <c r="S10" s="110">
        <v>44195</v>
      </c>
      <c r="T10" s="115"/>
      <c r="U10" s="112"/>
      <c r="V10" s="113"/>
      <c r="W10" s="114"/>
    </row>
    <row r="11" spans="1:23" ht="331.5" customHeight="1" thickBot="1" x14ac:dyDescent="0.3">
      <c r="A11" s="258"/>
      <c r="B11" s="3" t="s">
        <v>316</v>
      </c>
      <c r="C11" s="283" t="s">
        <v>80</v>
      </c>
      <c r="D11" s="267"/>
      <c r="E11" s="245" t="s">
        <v>81</v>
      </c>
      <c r="F11" s="247">
        <v>0</v>
      </c>
      <c r="G11" s="247">
        <v>1</v>
      </c>
      <c r="H11" s="247">
        <v>1</v>
      </c>
      <c r="I11" s="247">
        <v>1</v>
      </c>
      <c r="J11" s="247">
        <v>1</v>
      </c>
      <c r="K11" s="4" t="s">
        <v>82</v>
      </c>
      <c r="L11" s="209" t="s">
        <v>318</v>
      </c>
      <c r="M11" s="275">
        <v>42906</v>
      </c>
      <c r="N11" s="275">
        <v>44195</v>
      </c>
      <c r="O11" s="209" t="s">
        <v>317</v>
      </c>
      <c r="P11" s="5" t="s">
        <v>83</v>
      </c>
      <c r="Q11" s="527">
        <v>15000000</v>
      </c>
      <c r="R11" s="37">
        <v>42888</v>
      </c>
      <c r="S11" s="37">
        <v>43100</v>
      </c>
      <c r="T11" s="6" t="s">
        <v>84</v>
      </c>
      <c r="U11" s="7"/>
      <c r="V11" s="5"/>
      <c r="W11" s="8"/>
    </row>
    <row r="12" spans="1:23" ht="321.75" customHeight="1" x14ac:dyDescent="0.25">
      <c r="A12" s="258"/>
      <c r="B12" s="9" t="s">
        <v>85</v>
      </c>
      <c r="C12" s="284"/>
      <c r="D12" s="267"/>
      <c r="E12" s="245"/>
      <c r="F12" s="248"/>
      <c r="G12" s="248"/>
      <c r="H12" s="248"/>
      <c r="I12" s="248"/>
      <c r="J12" s="248"/>
      <c r="K12" s="241" t="s">
        <v>86</v>
      </c>
      <c r="L12" s="278" t="s">
        <v>319</v>
      </c>
      <c r="M12" s="276"/>
      <c r="N12" s="276"/>
      <c r="O12" s="209" t="s">
        <v>87</v>
      </c>
      <c r="P12" s="10" t="s">
        <v>88</v>
      </c>
      <c r="Q12" s="528">
        <v>10000000</v>
      </c>
      <c r="R12" s="38">
        <v>42888</v>
      </c>
      <c r="S12" s="38">
        <v>42977</v>
      </c>
      <c r="T12" s="11" t="s">
        <v>89</v>
      </c>
      <c r="U12" s="12"/>
      <c r="V12" s="10"/>
      <c r="W12" s="13"/>
    </row>
    <row r="13" spans="1:23" ht="191.25" customHeight="1" x14ac:dyDescent="0.25">
      <c r="A13" s="258"/>
      <c r="B13" s="14" t="s">
        <v>90</v>
      </c>
      <c r="C13" s="284"/>
      <c r="D13" s="267"/>
      <c r="E13" s="245"/>
      <c r="F13" s="248"/>
      <c r="G13" s="248"/>
      <c r="H13" s="248"/>
      <c r="I13" s="248"/>
      <c r="J13" s="248"/>
      <c r="K13" s="242"/>
      <c r="L13" s="279"/>
      <c r="M13" s="276"/>
      <c r="N13" s="276"/>
      <c r="O13" s="209" t="s">
        <v>91</v>
      </c>
      <c r="P13" s="10" t="s">
        <v>92</v>
      </c>
      <c r="Q13" s="528">
        <v>8000000</v>
      </c>
      <c r="R13" s="38">
        <v>42979</v>
      </c>
      <c r="S13" s="38">
        <v>44195</v>
      </c>
      <c r="T13" s="11" t="s">
        <v>93</v>
      </c>
      <c r="U13" s="12"/>
      <c r="V13" s="10"/>
      <c r="W13" s="13"/>
    </row>
    <row r="14" spans="1:23" ht="300.75" customHeight="1" x14ac:dyDescent="0.25">
      <c r="A14" s="258"/>
      <c r="B14" s="15"/>
      <c r="C14" s="284"/>
      <c r="D14" s="267"/>
      <c r="E14" s="245"/>
      <c r="F14" s="248"/>
      <c r="G14" s="248"/>
      <c r="H14" s="248"/>
      <c r="I14" s="248"/>
      <c r="J14" s="248"/>
      <c r="K14" s="16" t="s">
        <v>94</v>
      </c>
      <c r="L14" s="279"/>
      <c r="M14" s="276"/>
      <c r="N14" s="276"/>
      <c r="O14" s="210" t="s">
        <v>95</v>
      </c>
      <c r="P14" s="17" t="s">
        <v>96</v>
      </c>
      <c r="Q14" s="18">
        <v>20000000</v>
      </c>
      <c r="R14" s="39">
        <v>42887</v>
      </c>
      <c r="S14" s="39">
        <v>44195</v>
      </c>
      <c r="T14" s="19" t="s">
        <v>97</v>
      </c>
      <c r="U14" s="20"/>
      <c r="V14" s="17"/>
      <c r="W14" s="21"/>
    </row>
    <row r="15" spans="1:23" ht="247.5" customHeight="1" thickBot="1" x14ac:dyDescent="0.3">
      <c r="A15" s="258"/>
      <c r="B15" s="22"/>
      <c r="C15" s="285"/>
      <c r="D15" s="267"/>
      <c r="E15" s="246"/>
      <c r="F15" s="249"/>
      <c r="G15" s="249"/>
      <c r="H15" s="249"/>
      <c r="I15" s="249"/>
      <c r="J15" s="249"/>
      <c r="K15" s="23" t="s">
        <v>98</v>
      </c>
      <c r="L15" s="280"/>
      <c r="M15" s="277"/>
      <c r="N15" s="277"/>
      <c r="O15" s="210" t="s">
        <v>99</v>
      </c>
      <c r="P15" s="17" t="s">
        <v>66</v>
      </c>
      <c r="Q15" s="25">
        <v>15000000</v>
      </c>
      <c r="R15" s="26" t="s">
        <v>100</v>
      </c>
      <c r="S15" s="40">
        <v>44196</v>
      </c>
      <c r="T15" s="19" t="s">
        <v>97</v>
      </c>
      <c r="U15" s="27"/>
      <c r="V15" s="24"/>
      <c r="W15" s="28"/>
    </row>
    <row r="16" spans="1:23" ht="256.5" x14ac:dyDescent="0.25">
      <c r="A16" s="258"/>
      <c r="B16" s="29"/>
      <c r="C16" s="30" t="s">
        <v>101</v>
      </c>
      <c r="D16" s="267"/>
      <c r="E16" s="251" t="s">
        <v>102</v>
      </c>
      <c r="F16" s="251">
        <v>0</v>
      </c>
      <c r="G16" s="251">
        <v>1</v>
      </c>
      <c r="H16" s="251">
        <v>1</v>
      </c>
      <c r="I16" s="251">
        <v>1</v>
      </c>
      <c r="J16" s="251">
        <v>1</v>
      </c>
      <c r="K16" s="31" t="s">
        <v>103</v>
      </c>
      <c r="L16" s="243" t="s">
        <v>320</v>
      </c>
      <c r="M16" s="255">
        <v>43099</v>
      </c>
      <c r="N16" s="255">
        <v>44195</v>
      </c>
      <c r="O16" s="238" t="s">
        <v>104</v>
      </c>
      <c r="P16" s="256" t="s">
        <v>105</v>
      </c>
      <c r="Q16" s="529">
        <v>6000000</v>
      </c>
      <c r="R16" s="253">
        <v>43071</v>
      </c>
      <c r="S16" s="253">
        <v>44196</v>
      </c>
      <c r="T16" s="33" t="s">
        <v>106</v>
      </c>
      <c r="U16" s="34"/>
      <c r="V16" s="32"/>
      <c r="W16" s="35"/>
    </row>
    <row r="17" spans="1:24" ht="147.75" customHeight="1" x14ac:dyDescent="0.25">
      <c r="A17" s="258"/>
      <c r="B17" s="281" t="s">
        <v>107</v>
      </c>
      <c r="C17" s="30"/>
      <c r="D17" s="267"/>
      <c r="E17" s="252"/>
      <c r="F17" s="252"/>
      <c r="G17" s="252"/>
      <c r="H17" s="252"/>
      <c r="I17" s="252"/>
      <c r="J17" s="252"/>
      <c r="K17" s="250" t="s">
        <v>108</v>
      </c>
      <c r="L17" s="244"/>
      <c r="M17" s="254"/>
      <c r="N17" s="254"/>
      <c r="O17" s="238" t="s">
        <v>109</v>
      </c>
      <c r="P17" s="256"/>
      <c r="Q17" s="530"/>
      <c r="R17" s="254"/>
      <c r="S17" s="254"/>
      <c r="T17" s="33"/>
      <c r="U17" s="34"/>
      <c r="V17" s="32"/>
      <c r="W17" s="35"/>
    </row>
    <row r="18" spans="1:24" ht="200.25" thickBot="1" x14ac:dyDescent="0.3">
      <c r="A18" s="258"/>
      <c r="B18" s="281"/>
      <c r="C18" s="30"/>
      <c r="D18" s="268"/>
      <c r="E18" s="252"/>
      <c r="F18" s="252"/>
      <c r="G18" s="252"/>
      <c r="H18" s="252"/>
      <c r="I18" s="252"/>
      <c r="J18" s="252"/>
      <c r="K18" s="250"/>
      <c r="L18" s="244"/>
      <c r="M18" s="254"/>
      <c r="N18" s="254"/>
      <c r="O18" s="31" t="s">
        <v>110</v>
      </c>
      <c r="P18" s="256"/>
      <c r="Q18" s="530"/>
      <c r="R18" s="254"/>
      <c r="S18" s="254"/>
      <c r="T18" s="33"/>
      <c r="U18" s="34"/>
      <c r="V18" s="32"/>
      <c r="W18" s="35"/>
    </row>
    <row r="19" spans="1:24" ht="32.25" thickBot="1" x14ac:dyDescent="0.3">
      <c r="A19" s="259"/>
      <c r="B19" s="237" t="s">
        <v>298</v>
      </c>
      <c r="C19" s="182"/>
      <c r="D19" s="183"/>
      <c r="E19" s="183"/>
      <c r="F19" s="183"/>
      <c r="G19" s="183"/>
      <c r="H19" s="183"/>
      <c r="I19" s="183"/>
      <c r="J19" s="183"/>
      <c r="K19" s="183"/>
      <c r="L19" s="184"/>
      <c r="M19" s="184"/>
      <c r="N19" s="184"/>
      <c r="O19" s="185"/>
      <c r="P19" s="186"/>
      <c r="Q19" s="190">
        <f>SUM(Q7:Q18)</f>
        <v>10099000000</v>
      </c>
      <c r="R19" s="187"/>
      <c r="S19" s="187"/>
      <c r="T19" s="187"/>
      <c r="U19" s="188"/>
      <c r="V19" s="188"/>
      <c r="W19" s="189"/>
      <c r="X19" s="85"/>
    </row>
    <row r="20" spans="1:24" ht="15.75" x14ac:dyDescent="0.25">
      <c r="E20" s="44"/>
      <c r="K20" s="44"/>
      <c r="O20" s="44"/>
      <c r="P20" s="44"/>
      <c r="Q20" s="181"/>
      <c r="R20" s="179"/>
      <c r="S20" s="179"/>
      <c r="T20" s="180"/>
      <c r="U20" s="85"/>
      <c r="V20" s="85"/>
      <c r="W20" s="85"/>
      <c r="X20" s="85"/>
    </row>
    <row r="21" spans="1:24" x14ac:dyDescent="0.25">
      <c r="E21" s="44"/>
      <c r="P21" t="s">
        <v>302</v>
      </c>
      <c r="Q21" s="531" t="s">
        <v>303</v>
      </c>
      <c r="R21" s="85"/>
      <c r="S21" s="85"/>
      <c r="T21" s="85"/>
      <c r="U21" s="85"/>
      <c r="V21" s="85"/>
      <c r="W21" s="85"/>
      <c r="X21" s="85"/>
    </row>
    <row r="22" spans="1:24" x14ac:dyDescent="0.25">
      <c r="P22" s="41" t="e">
        <f>+Q16+Q13+Q12+Q11+#REF!+Q10+Q9+Q7</f>
        <v>#REF!</v>
      </c>
      <c r="Q22" s="532">
        <f>10000000000+20000000+15000000</f>
        <v>10035000000</v>
      </c>
      <c r="R22" s="85"/>
      <c r="S22" s="85"/>
      <c r="T22" s="85"/>
      <c r="U22" s="85"/>
      <c r="V22" s="85"/>
      <c r="W22" s="85"/>
      <c r="X22" s="85"/>
    </row>
    <row r="23" spans="1:24" x14ac:dyDescent="0.25">
      <c r="P23" s="41"/>
      <c r="Q23" s="532"/>
      <c r="R23" s="85"/>
      <c r="S23" s="85"/>
      <c r="T23" s="85"/>
      <c r="U23" s="85"/>
      <c r="V23" s="85"/>
      <c r="W23" s="85"/>
      <c r="X23" s="85"/>
    </row>
    <row r="24" spans="1:24" x14ac:dyDescent="0.25">
      <c r="P24" s="41" t="e">
        <f>+Q22+P22</f>
        <v>#REF!</v>
      </c>
      <c r="Q24" s="532"/>
    </row>
    <row r="25" spans="1:24" x14ac:dyDescent="0.25">
      <c r="Q25" s="531"/>
    </row>
    <row r="26" spans="1:24" x14ac:dyDescent="0.25">
      <c r="Q26" s="531"/>
    </row>
  </sheetData>
  <mergeCells count="36">
    <mergeCell ref="A4:A19"/>
    <mergeCell ref="E4:E6"/>
    <mergeCell ref="P4:P6"/>
    <mergeCell ref="C4:C6"/>
    <mergeCell ref="B4:B6"/>
    <mergeCell ref="D4:D18"/>
    <mergeCell ref="J16:J18"/>
    <mergeCell ref="N7:N10"/>
    <mergeCell ref="M7:M10"/>
    <mergeCell ref="L7:L10"/>
    <mergeCell ref="M11:M15"/>
    <mergeCell ref="N11:N15"/>
    <mergeCell ref="L12:L15"/>
    <mergeCell ref="B17:B18"/>
    <mergeCell ref="C7:C10"/>
    <mergeCell ref="C11:C15"/>
    <mergeCell ref="S16:S18"/>
    <mergeCell ref="M16:M18"/>
    <mergeCell ref="N16:N18"/>
    <mergeCell ref="P16:P18"/>
    <mergeCell ref="Q16:Q18"/>
    <mergeCell ref="R16:R18"/>
    <mergeCell ref="K12:K13"/>
    <mergeCell ref="L16:L18"/>
    <mergeCell ref="E11:E15"/>
    <mergeCell ref="F11:F15"/>
    <mergeCell ref="G11:G15"/>
    <mergeCell ref="H11:H15"/>
    <mergeCell ref="I11:I15"/>
    <mergeCell ref="J11:J15"/>
    <mergeCell ref="K17:K18"/>
    <mergeCell ref="E16:E18"/>
    <mergeCell ref="F16:F18"/>
    <mergeCell ref="G16:G18"/>
    <mergeCell ref="H16:H18"/>
    <mergeCell ref="I16:I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
  <sheetViews>
    <sheetView topLeftCell="F1" zoomScale="78" zoomScaleNormal="78" workbookViewId="0">
      <selection activeCell="Q3" sqref="Q3:Q6"/>
    </sheetView>
  </sheetViews>
  <sheetFormatPr baseColWidth="10" defaultColWidth="11.42578125" defaultRowHeight="12.75" x14ac:dyDescent="0.25"/>
  <cols>
    <col min="1" max="1" width="23.28515625" style="45" bestFit="1" customWidth="1"/>
    <col min="2" max="2" width="43" style="45" customWidth="1"/>
    <col min="3" max="3" width="11.42578125" style="45"/>
    <col min="4" max="4" width="32.85546875" style="45" customWidth="1"/>
    <col min="5" max="5" width="17.7109375" style="45" customWidth="1"/>
    <col min="6" max="6" width="7.7109375" style="45" bestFit="1" customWidth="1"/>
    <col min="7" max="7" width="6" style="45" customWidth="1"/>
    <col min="8" max="8" width="5.85546875" style="45" customWidth="1"/>
    <col min="9" max="9" width="6.140625" style="45" customWidth="1"/>
    <col min="10" max="10" width="6.28515625" style="45" customWidth="1"/>
    <col min="11" max="11" width="24.85546875" style="45" customWidth="1"/>
    <col min="12" max="12" width="26.5703125" style="45" customWidth="1"/>
    <col min="13" max="13" width="10.140625" style="45" bestFit="1" customWidth="1"/>
    <col min="14" max="14" width="11.5703125" style="45" bestFit="1" customWidth="1"/>
    <col min="15" max="15" width="50.5703125" style="45" customWidth="1"/>
    <col min="16" max="16" width="14.140625" style="45" customWidth="1"/>
    <col min="17" max="17" width="22.28515625" style="45" customWidth="1"/>
    <col min="18" max="18" width="10.140625" style="45" bestFit="1" customWidth="1"/>
    <col min="19" max="19" width="11.42578125" style="45"/>
    <col min="20" max="20" width="16.5703125" style="45" customWidth="1"/>
    <col min="21" max="21" width="11" style="45" bestFit="1" customWidth="1"/>
    <col min="22" max="22" width="8.140625" style="45" bestFit="1" customWidth="1"/>
    <col min="23" max="23" width="13.85546875" style="45" bestFit="1" customWidth="1"/>
    <col min="24" max="24" width="11.42578125" style="45"/>
    <col min="25" max="25" width="37.42578125" style="45" customWidth="1"/>
    <col min="26" max="26" width="8.5703125" style="45" customWidth="1"/>
    <col min="27" max="27" width="41.5703125" style="45" customWidth="1"/>
    <col min="28" max="30" width="11.42578125" style="45"/>
    <col min="31" max="31" width="52.5703125" style="45" customWidth="1"/>
    <col min="32" max="16384" width="11.42578125" style="45"/>
  </cols>
  <sheetData>
    <row r="1" spans="1:31" ht="13.5" thickBot="1" x14ac:dyDescent="0.3"/>
    <row r="2" spans="1:31" ht="38.25" x14ac:dyDescent="0.25">
      <c r="A2" s="46" t="s">
        <v>0</v>
      </c>
      <c r="B2" s="47" t="s">
        <v>1</v>
      </c>
      <c r="C2" s="48" t="s">
        <v>2</v>
      </c>
      <c r="D2" s="48" t="s">
        <v>3</v>
      </c>
      <c r="E2" s="48" t="s">
        <v>4</v>
      </c>
      <c r="F2" s="48" t="s">
        <v>5</v>
      </c>
      <c r="G2" s="48" t="s">
        <v>6</v>
      </c>
      <c r="H2" s="48" t="s">
        <v>7</v>
      </c>
      <c r="I2" s="48" t="s">
        <v>8</v>
      </c>
      <c r="J2" s="48" t="s">
        <v>9</v>
      </c>
      <c r="K2" s="48" t="s">
        <v>10</v>
      </c>
      <c r="L2" s="48" t="s">
        <v>11</v>
      </c>
      <c r="M2" s="48" t="s">
        <v>12</v>
      </c>
      <c r="N2" s="48" t="s">
        <v>13</v>
      </c>
      <c r="O2" s="48" t="s">
        <v>14</v>
      </c>
      <c r="P2" s="48" t="s">
        <v>15</v>
      </c>
      <c r="Q2" s="48" t="s">
        <v>16</v>
      </c>
      <c r="R2" s="48" t="s">
        <v>17</v>
      </c>
      <c r="S2" s="48" t="s">
        <v>18</v>
      </c>
      <c r="T2" s="48" t="s">
        <v>19</v>
      </c>
      <c r="U2" s="49" t="s">
        <v>20</v>
      </c>
      <c r="V2" s="49" t="s">
        <v>21</v>
      </c>
      <c r="W2" s="50" t="s">
        <v>22</v>
      </c>
      <c r="Y2" s="286" t="s">
        <v>23</v>
      </c>
      <c r="Z2" s="287"/>
      <c r="AA2" s="288"/>
      <c r="AE2" s="45" t="s">
        <v>24</v>
      </c>
    </row>
    <row r="3" spans="1:31" ht="90" thickBot="1" x14ac:dyDescent="0.3">
      <c r="A3" s="289" t="s">
        <v>111</v>
      </c>
      <c r="B3" s="51" t="s">
        <v>321</v>
      </c>
      <c r="C3" s="51" t="s">
        <v>26</v>
      </c>
      <c r="D3" s="291" t="s">
        <v>112</v>
      </c>
      <c r="E3" s="51" t="s">
        <v>113</v>
      </c>
      <c r="F3" s="51"/>
      <c r="G3" s="52">
        <f>46+500</f>
        <v>546</v>
      </c>
      <c r="H3" s="52">
        <v>1100</v>
      </c>
      <c r="I3" s="52">
        <v>155</v>
      </c>
      <c r="J3" s="52">
        <v>2213</v>
      </c>
      <c r="K3" s="53" t="s">
        <v>114</v>
      </c>
      <c r="L3" s="54" t="s">
        <v>115</v>
      </c>
      <c r="M3" s="55">
        <v>42887</v>
      </c>
      <c r="N3" s="55">
        <v>44196</v>
      </c>
      <c r="O3" s="53" t="s">
        <v>116</v>
      </c>
      <c r="P3" s="293" t="s">
        <v>117</v>
      </c>
      <c r="Q3" s="492" t="s">
        <v>118</v>
      </c>
      <c r="R3" s="55">
        <v>42887</v>
      </c>
      <c r="S3" s="55">
        <v>44196</v>
      </c>
      <c r="T3" s="294" t="s">
        <v>119</v>
      </c>
      <c r="U3" s="53"/>
      <c r="V3" s="53"/>
      <c r="W3" s="56"/>
    </row>
    <row r="4" spans="1:31" ht="141" thickBot="1" x14ac:dyDescent="0.3">
      <c r="A4" s="289"/>
      <c r="B4" s="51" t="s">
        <v>120</v>
      </c>
      <c r="C4" s="51" t="s">
        <v>26</v>
      </c>
      <c r="D4" s="292"/>
      <c r="E4" s="51" t="s">
        <v>121</v>
      </c>
      <c r="F4" s="51">
        <v>0</v>
      </c>
      <c r="G4" s="53">
        <v>2</v>
      </c>
      <c r="H4" s="53">
        <v>4</v>
      </c>
      <c r="I4" s="53">
        <v>7</v>
      </c>
      <c r="J4" s="53">
        <v>9</v>
      </c>
      <c r="K4" s="53" t="s">
        <v>122</v>
      </c>
      <c r="L4" s="54" t="s">
        <v>123</v>
      </c>
      <c r="M4" s="55">
        <v>42887</v>
      </c>
      <c r="N4" s="55">
        <v>44196</v>
      </c>
      <c r="O4" s="53" t="s">
        <v>124</v>
      </c>
      <c r="P4" s="293"/>
      <c r="Q4" s="492" t="s">
        <v>118</v>
      </c>
      <c r="R4" s="55">
        <v>42887</v>
      </c>
      <c r="S4" s="55">
        <v>44196</v>
      </c>
      <c r="T4" s="293"/>
      <c r="U4" s="53"/>
      <c r="V4" s="53"/>
      <c r="W4" s="56"/>
    </row>
    <row r="5" spans="1:31" ht="90" thickBot="1" x14ac:dyDescent="0.3">
      <c r="A5" s="289"/>
      <c r="B5" s="51" t="s">
        <v>125</v>
      </c>
      <c r="C5" s="51" t="s">
        <v>26</v>
      </c>
      <c r="D5" s="292"/>
      <c r="E5" s="51" t="s">
        <v>126</v>
      </c>
      <c r="F5" s="51">
        <v>1</v>
      </c>
      <c r="G5" s="53">
        <v>1</v>
      </c>
      <c r="H5" s="53">
        <v>1</v>
      </c>
      <c r="I5" s="53">
        <v>1</v>
      </c>
      <c r="J5" s="53">
        <v>1</v>
      </c>
      <c r="K5" s="53" t="s">
        <v>127</v>
      </c>
      <c r="L5" s="57" t="s">
        <v>128</v>
      </c>
      <c r="M5" s="55">
        <v>42887</v>
      </c>
      <c r="N5" s="55">
        <v>44196</v>
      </c>
      <c r="O5" s="53" t="s">
        <v>129</v>
      </c>
      <c r="P5" s="293"/>
      <c r="Q5" s="492" t="s">
        <v>118</v>
      </c>
      <c r="R5" s="55">
        <v>42887</v>
      </c>
      <c r="S5" s="55">
        <v>44196</v>
      </c>
      <c r="T5" s="293"/>
      <c r="U5" s="53"/>
      <c r="V5" s="53"/>
      <c r="W5" s="56"/>
    </row>
    <row r="6" spans="1:31" ht="115.5" thickBot="1" x14ac:dyDescent="0.3">
      <c r="A6" s="290"/>
      <c r="B6" s="160" t="s">
        <v>130</v>
      </c>
      <c r="C6" s="160" t="s">
        <v>26</v>
      </c>
      <c r="D6" s="292"/>
      <c r="E6" s="160" t="s">
        <v>131</v>
      </c>
      <c r="F6" s="160">
        <v>0</v>
      </c>
      <c r="G6" s="161">
        <v>46</v>
      </c>
      <c r="H6" s="161">
        <v>100</v>
      </c>
      <c r="I6" s="161">
        <v>155</v>
      </c>
      <c r="J6" s="161">
        <v>213</v>
      </c>
      <c r="K6" s="161" t="s">
        <v>132</v>
      </c>
      <c r="L6" s="172" t="s">
        <v>133</v>
      </c>
      <c r="M6" s="173">
        <v>42887</v>
      </c>
      <c r="N6" s="173">
        <v>44196</v>
      </c>
      <c r="O6" s="161" t="s">
        <v>134</v>
      </c>
      <c r="P6" s="293"/>
      <c r="Q6" s="493" t="s">
        <v>135</v>
      </c>
      <c r="R6" s="173">
        <v>42887</v>
      </c>
      <c r="S6" s="173">
        <v>44196</v>
      </c>
      <c r="T6" s="293"/>
      <c r="U6" s="161"/>
      <c r="V6" s="161"/>
      <c r="W6" s="174"/>
    </row>
    <row r="7" spans="1:31" ht="23.25" customHeight="1" thickBot="1" x14ac:dyDescent="0.3">
      <c r="A7" s="175" t="s">
        <v>299</v>
      </c>
      <c r="B7" s="176"/>
      <c r="C7" s="176"/>
      <c r="D7" s="176"/>
      <c r="E7" s="176"/>
      <c r="F7" s="176"/>
      <c r="G7" s="176"/>
      <c r="H7" s="176"/>
      <c r="I7" s="176"/>
      <c r="J7" s="176"/>
      <c r="K7" s="176"/>
      <c r="L7" s="176"/>
      <c r="M7" s="176"/>
      <c r="N7" s="176"/>
      <c r="O7" s="176"/>
      <c r="P7" s="176"/>
      <c r="Q7" s="177">
        <f>62500000*4</f>
        <v>250000000</v>
      </c>
      <c r="R7" s="176"/>
      <c r="S7" s="176"/>
      <c r="T7" s="176"/>
      <c r="U7" s="176"/>
      <c r="V7" s="176"/>
      <c r="W7" s="178"/>
    </row>
  </sheetData>
  <mergeCells count="5">
    <mergeCell ref="Y2:AA2"/>
    <mergeCell ref="A3:A6"/>
    <mergeCell ref="D3:D6"/>
    <mergeCell ref="P3:P6"/>
    <mergeCell ref="T3:T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91"/>
  <sheetViews>
    <sheetView zoomScale="136" zoomScaleNormal="136" workbookViewId="0">
      <pane ySplit="2" topLeftCell="A35" activePane="bottomLeft" state="frozen"/>
      <selection pane="bottomLeft" activeCell="B22" sqref="B22"/>
    </sheetView>
  </sheetViews>
  <sheetFormatPr baseColWidth="10" defaultColWidth="11.42578125" defaultRowHeight="15" x14ac:dyDescent="0.25"/>
  <cols>
    <col min="1" max="1" width="13.28515625" customWidth="1"/>
    <col min="2" max="2" width="13" customWidth="1"/>
    <col min="3" max="3" width="11.42578125" customWidth="1"/>
    <col min="4" max="4" width="46.140625" customWidth="1"/>
    <col min="5" max="5" width="15.28515625" customWidth="1"/>
    <col min="6" max="10" width="11.42578125" customWidth="1"/>
    <col min="11" max="11" width="18.7109375" customWidth="1"/>
    <col min="12" max="12" width="19" customWidth="1"/>
    <col min="13" max="13" width="13.28515625" hidden="1" customWidth="1"/>
    <col min="14" max="14" width="18.140625" hidden="1" customWidth="1"/>
    <col min="15" max="15" width="41" customWidth="1"/>
    <col min="16" max="16" width="14.140625" customWidth="1"/>
    <col min="17" max="17" width="22.85546875" customWidth="1"/>
    <col min="18" max="18" width="14.42578125" customWidth="1"/>
    <col min="19" max="19" width="13" customWidth="1"/>
    <col min="21" max="21" width="13.42578125" customWidth="1"/>
    <col min="22" max="22" width="13" customWidth="1"/>
    <col min="23" max="23" width="14.28515625" customWidth="1"/>
    <col min="25" max="25" width="37.42578125" customWidth="1"/>
    <col min="26" max="26" width="8.5703125" customWidth="1"/>
    <col min="27" max="27" width="41.5703125" customWidth="1"/>
    <col min="31" max="31" width="52.5703125" customWidth="1"/>
  </cols>
  <sheetData>
    <row r="1" spans="1:37" ht="15.75" thickBot="1" x14ac:dyDescent="0.3"/>
    <row r="2" spans="1:37" ht="33.75" x14ac:dyDescent="0.25">
      <c r="A2" s="58" t="s">
        <v>0</v>
      </c>
      <c r="B2" s="122" t="s">
        <v>1</v>
      </c>
      <c r="C2" s="59" t="s">
        <v>2</v>
      </c>
      <c r="D2" s="59" t="s">
        <v>3</v>
      </c>
      <c r="E2" s="59" t="s">
        <v>4</v>
      </c>
      <c r="F2" s="59" t="s">
        <v>5</v>
      </c>
      <c r="G2" s="59" t="s">
        <v>6</v>
      </c>
      <c r="H2" s="59" t="s">
        <v>7</v>
      </c>
      <c r="I2" s="59" t="s">
        <v>8</v>
      </c>
      <c r="J2" s="59" t="s">
        <v>9</v>
      </c>
      <c r="K2" s="59" t="s">
        <v>10</v>
      </c>
      <c r="L2" s="59" t="s">
        <v>11</v>
      </c>
      <c r="M2" s="59" t="s">
        <v>12</v>
      </c>
      <c r="N2" s="59" t="s">
        <v>13</v>
      </c>
      <c r="O2" s="59" t="s">
        <v>14</v>
      </c>
      <c r="P2" s="59" t="s">
        <v>15</v>
      </c>
      <c r="Q2" s="59" t="s">
        <v>16</v>
      </c>
      <c r="R2" s="59" t="s">
        <v>17</v>
      </c>
      <c r="S2" s="59" t="s">
        <v>18</v>
      </c>
      <c r="T2" s="59" t="s">
        <v>19</v>
      </c>
      <c r="U2" s="60" t="s">
        <v>20</v>
      </c>
      <c r="V2" s="60" t="s">
        <v>21</v>
      </c>
      <c r="W2" s="61" t="s">
        <v>22</v>
      </c>
      <c r="Y2" s="390"/>
      <c r="Z2" s="390"/>
      <c r="AA2" s="390"/>
      <c r="AB2" s="85"/>
      <c r="AC2" s="85"/>
      <c r="AD2" s="85"/>
      <c r="AE2" s="85"/>
      <c r="AF2" s="85"/>
      <c r="AG2" s="85"/>
      <c r="AH2" s="85"/>
      <c r="AI2" s="85"/>
      <c r="AJ2" s="85"/>
      <c r="AK2" s="85"/>
    </row>
    <row r="3" spans="1:37" ht="292.5" customHeight="1" x14ac:dyDescent="0.25">
      <c r="A3" s="413" t="s">
        <v>25</v>
      </c>
      <c r="B3" s="401" t="s">
        <v>136</v>
      </c>
      <c r="C3" s="465" t="s">
        <v>54</v>
      </c>
      <c r="D3" s="119" t="s">
        <v>137</v>
      </c>
      <c r="E3" s="401" t="s">
        <v>138</v>
      </c>
      <c r="F3" s="401">
        <v>213</v>
      </c>
      <c r="G3" s="401">
        <v>214</v>
      </c>
      <c r="H3" s="401">
        <v>214</v>
      </c>
      <c r="I3" s="401">
        <v>214</v>
      </c>
      <c r="J3" s="401">
        <v>214</v>
      </c>
      <c r="K3" s="401" t="s">
        <v>139</v>
      </c>
      <c r="L3" s="416" t="s">
        <v>140</v>
      </c>
      <c r="M3" s="419">
        <v>42750</v>
      </c>
      <c r="N3" s="419">
        <v>44180</v>
      </c>
      <c r="O3" s="116" t="s">
        <v>141</v>
      </c>
      <c r="P3" s="416" t="s">
        <v>142</v>
      </c>
      <c r="Q3" s="494">
        <v>20000000</v>
      </c>
      <c r="R3" s="117">
        <v>42750</v>
      </c>
      <c r="S3" s="117">
        <v>44180</v>
      </c>
      <c r="T3" s="416" t="s">
        <v>143</v>
      </c>
      <c r="U3" s="118"/>
      <c r="V3" s="118"/>
      <c r="W3" s="118"/>
      <c r="Y3" s="152"/>
      <c r="Z3" s="152"/>
      <c r="AA3" s="152"/>
      <c r="AB3" s="85"/>
      <c r="AC3" s="85"/>
      <c r="AD3" s="85"/>
      <c r="AE3" s="85"/>
      <c r="AF3" s="85"/>
      <c r="AG3" s="85"/>
      <c r="AH3" s="85"/>
      <c r="AI3" s="85"/>
      <c r="AJ3" s="85"/>
      <c r="AK3" s="85"/>
    </row>
    <row r="4" spans="1:37" ht="35.25" customHeight="1" x14ac:dyDescent="0.25">
      <c r="A4" s="414"/>
      <c r="B4" s="402"/>
      <c r="C4" s="466"/>
      <c r="D4" s="156"/>
      <c r="E4" s="402"/>
      <c r="F4" s="402"/>
      <c r="G4" s="402"/>
      <c r="H4" s="402"/>
      <c r="I4" s="402"/>
      <c r="J4" s="402"/>
      <c r="K4" s="402"/>
      <c r="L4" s="417"/>
      <c r="M4" s="417"/>
      <c r="N4" s="417"/>
      <c r="O4" s="116" t="s">
        <v>144</v>
      </c>
      <c r="P4" s="417"/>
      <c r="Q4" s="495"/>
      <c r="R4" s="117">
        <v>42751</v>
      </c>
      <c r="S4" s="117">
        <v>44181</v>
      </c>
      <c r="T4" s="417"/>
      <c r="U4" s="118"/>
      <c r="V4" s="118"/>
      <c r="W4" s="118"/>
      <c r="Y4" s="152"/>
      <c r="Z4" s="152"/>
      <c r="AA4" s="152"/>
      <c r="AB4" s="85"/>
      <c r="AC4" s="85"/>
      <c r="AD4" s="85"/>
      <c r="AE4" s="85"/>
      <c r="AF4" s="85"/>
      <c r="AG4" s="85"/>
      <c r="AH4" s="85"/>
      <c r="AI4" s="85"/>
      <c r="AJ4" s="85"/>
      <c r="AK4" s="85"/>
    </row>
    <row r="5" spans="1:37" ht="56.25" x14ac:dyDescent="0.25">
      <c r="A5" s="414"/>
      <c r="B5" s="402"/>
      <c r="C5" s="466"/>
      <c r="D5" s="156"/>
      <c r="E5" s="402"/>
      <c r="F5" s="402"/>
      <c r="G5" s="402"/>
      <c r="H5" s="402"/>
      <c r="I5" s="402"/>
      <c r="J5" s="402"/>
      <c r="K5" s="402"/>
      <c r="L5" s="417"/>
      <c r="M5" s="417"/>
      <c r="N5" s="417"/>
      <c r="O5" s="116" t="s">
        <v>145</v>
      </c>
      <c r="P5" s="417"/>
      <c r="Q5" s="495"/>
      <c r="R5" s="117">
        <v>42752</v>
      </c>
      <c r="S5" s="117">
        <v>44182</v>
      </c>
      <c r="T5" s="417"/>
      <c r="U5" s="118"/>
      <c r="V5" s="118"/>
      <c r="W5" s="118"/>
      <c r="Y5" s="152"/>
      <c r="Z5" s="152"/>
      <c r="AA5" s="152"/>
      <c r="AB5" s="85"/>
      <c r="AC5" s="85"/>
      <c r="AD5" s="85"/>
      <c r="AE5" s="85"/>
      <c r="AF5" s="85"/>
      <c r="AG5" s="85"/>
      <c r="AH5" s="85"/>
      <c r="AI5" s="85"/>
      <c r="AJ5" s="85"/>
      <c r="AK5" s="85"/>
    </row>
    <row r="6" spans="1:37" ht="33.75" x14ac:dyDescent="0.25">
      <c r="A6" s="414"/>
      <c r="B6" s="402"/>
      <c r="C6" s="466"/>
      <c r="D6" s="156"/>
      <c r="E6" s="402"/>
      <c r="F6" s="402"/>
      <c r="G6" s="402"/>
      <c r="H6" s="402"/>
      <c r="I6" s="402"/>
      <c r="J6" s="402"/>
      <c r="K6" s="402"/>
      <c r="L6" s="417"/>
      <c r="M6" s="417"/>
      <c r="N6" s="417"/>
      <c r="O6" s="116" t="s">
        <v>146</v>
      </c>
      <c r="P6" s="417"/>
      <c r="Q6" s="495"/>
      <c r="R6" s="117">
        <v>42753</v>
      </c>
      <c r="S6" s="117">
        <v>44183</v>
      </c>
      <c r="T6" s="417"/>
      <c r="U6" s="118"/>
      <c r="V6" s="118"/>
      <c r="W6" s="118"/>
      <c r="Y6" s="152"/>
      <c r="Z6" s="152"/>
      <c r="AA6" s="152"/>
      <c r="AB6" s="85"/>
      <c r="AC6" s="85"/>
      <c r="AD6" s="85"/>
      <c r="AE6" s="85"/>
      <c r="AF6" s="85"/>
      <c r="AG6" s="85"/>
      <c r="AH6" s="85"/>
      <c r="AI6" s="85"/>
      <c r="AJ6" s="85"/>
      <c r="AK6" s="85"/>
    </row>
    <row r="7" spans="1:37" ht="99" customHeight="1" x14ac:dyDescent="0.25">
      <c r="A7" s="414"/>
      <c r="B7" s="403"/>
      <c r="C7" s="467"/>
      <c r="D7" s="156"/>
      <c r="E7" s="403"/>
      <c r="F7" s="403"/>
      <c r="G7" s="403"/>
      <c r="H7" s="403"/>
      <c r="I7" s="403"/>
      <c r="J7" s="403"/>
      <c r="K7" s="403"/>
      <c r="L7" s="418"/>
      <c r="M7" s="418"/>
      <c r="N7" s="418"/>
      <c r="O7" s="205" t="s">
        <v>147</v>
      </c>
      <c r="P7" s="418"/>
      <c r="Q7" s="496"/>
      <c r="R7" s="117">
        <v>42979</v>
      </c>
      <c r="S7" s="117">
        <v>44195</v>
      </c>
      <c r="T7" s="418"/>
      <c r="U7" s="118"/>
      <c r="V7" s="118"/>
      <c r="W7" s="118"/>
      <c r="Y7" s="152"/>
      <c r="Z7" s="152"/>
      <c r="AA7" s="152"/>
      <c r="AB7" s="85"/>
      <c r="AC7" s="85"/>
      <c r="AD7" s="85"/>
      <c r="AE7" s="85"/>
      <c r="AF7" s="85"/>
      <c r="AG7" s="85"/>
      <c r="AH7" s="85"/>
      <c r="AI7" s="85"/>
      <c r="AJ7" s="85"/>
      <c r="AK7" s="85"/>
    </row>
    <row r="8" spans="1:37" ht="270" customHeight="1" x14ac:dyDescent="0.25">
      <c r="A8" s="414"/>
      <c r="B8" s="404" t="s">
        <v>148</v>
      </c>
      <c r="C8" s="468" t="s">
        <v>54</v>
      </c>
      <c r="D8" s="442" t="s">
        <v>149</v>
      </c>
      <c r="E8" s="404" t="s">
        <v>150</v>
      </c>
      <c r="F8" s="120">
        <v>213</v>
      </c>
      <c r="G8" s="120">
        <v>214</v>
      </c>
      <c r="H8" s="120">
        <v>214</v>
      </c>
      <c r="I8" s="120">
        <v>214</v>
      </c>
      <c r="J8" s="120">
        <v>214</v>
      </c>
      <c r="K8" s="120" t="s">
        <v>151</v>
      </c>
      <c r="L8" s="404" t="s">
        <v>152</v>
      </c>
      <c r="M8" s="443">
        <v>43009</v>
      </c>
      <c r="N8" s="443">
        <v>44195</v>
      </c>
      <c r="O8" s="120" t="s">
        <v>153</v>
      </c>
      <c r="P8" s="448" t="s">
        <v>154</v>
      </c>
      <c r="Q8" s="497">
        <v>10000000</v>
      </c>
      <c r="R8" s="128">
        <v>42750</v>
      </c>
      <c r="S8" s="128">
        <v>44180</v>
      </c>
      <c r="T8" s="448"/>
      <c r="U8" s="121"/>
      <c r="V8" s="121"/>
      <c r="W8" s="439"/>
      <c r="Y8" s="152"/>
      <c r="Z8" s="152"/>
      <c r="AA8" s="152"/>
      <c r="AB8" s="85"/>
      <c r="AC8" s="85"/>
      <c r="AD8" s="85"/>
      <c r="AE8" s="85"/>
      <c r="AF8" s="85"/>
      <c r="AG8" s="85"/>
      <c r="AH8" s="85"/>
      <c r="AI8" s="85"/>
      <c r="AJ8" s="85"/>
      <c r="AK8" s="85"/>
    </row>
    <row r="9" spans="1:37" ht="45" x14ac:dyDescent="0.25">
      <c r="A9" s="414"/>
      <c r="B9" s="405"/>
      <c r="C9" s="469"/>
      <c r="D9" s="442"/>
      <c r="E9" s="405"/>
      <c r="F9" s="120">
        <v>0</v>
      </c>
      <c r="G9" s="120">
        <v>5</v>
      </c>
      <c r="H9" s="120">
        <v>10</v>
      </c>
      <c r="I9" s="120">
        <v>15</v>
      </c>
      <c r="J9" s="120">
        <v>20</v>
      </c>
      <c r="K9" s="120" t="s">
        <v>155</v>
      </c>
      <c r="L9" s="405"/>
      <c r="M9" s="444"/>
      <c r="N9" s="446"/>
      <c r="O9" s="205" t="s">
        <v>156</v>
      </c>
      <c r="P9" s="446"/>
      <c r="Q9" s="498"/>
      <c r="R9" s="128">
        <v>42750</v>
      </c>
      <c r="S9" s="128">
        <v>44180</v>
      </c>
      <c r="T9" s="446"/>
      <c r="U9" s="121"/>
      <c r="V9" s="121"/>
      <c r="W9" s="440"/>
      <c r="Y9" s="152"/>
      <c r="Z9" s="152"/>
      <c r="AA9" s="152"/>
      <c r="AB9" s="85"/>
      <c r="AC9" s="85"/>
      <c r="AD9" s="85"/>
      <c r="AE9" s="85"/>
      <c r="AF9" s="85"/>
      <c r="AG9" s="85"/>
      <c r="AH9" s="85"/>
      <c r="AI9" s="85"/>
      <c r="AJ9" s="85"/>
      <c r="AK9" s="85"/>
    </row>
    <row r="10" spans="1:37" ht="62.25" customHeight="1" x14ac:dyDescent="0.25">
      <c r="A10" s="414"/>
      <c r="B10" s="406"/>
      <c r="C10" s="470"/>
      <c r="D10" s="442"/>
      <c r="E10" s="406"/>
      <c r="F10" s="120">
        <v>0</v>
      </c>
      <c r="G10" s="120">
        <v>1</v>
      </c>
      <c r="H10" s="120">
        <v>1</v>
      </c>
      <c r="I10" s="120">
        <v>1</v>
      </c>
      <c r="J10" s="120">
        <v>1</v>
      </c>
      <c r="K10" s="120" t="s">
        <v>157</v>
      </c>
      <c r="L10" s="406"/>
      <c r="M10" s="445"/>
      <c r="N10" s="447"/>
      <c r="O10" s="120" t="s">
        <v>158</v>
      </c>
      <c r="P10" s="447"/>
      <c r="Q10" s="499"/>
      <c r="R10" s="128">
        <v>42750</v>
      </c>
      <c r="S10" s="128">
        <v>44180</v>
      </c>
      <c r="T10" s="447"/>
      <c r="U10" s="121"/>
      <c r="V10" s="121"/>
      <c r="W10" s="441"/>
      <c r="Y10" s="152"/>
      <c r="Z10" s="152"/>
      <c r="AA10" s="152"/>
      <c r="AB10" s="85"/>
      <c r="AC10" s="85"/>
      <c r="AD10" s="85"/>
      <c r="AE10" s="85"/>
      <c r="AF10" s="85"/>
      <c r="AG10" s="85"/>
      <c r="AH10" s="85"/>
      <c r="AI10" s="85"/>
      <c r="AJ10" s="85"/>
      <c r="AK10" s="85"/>
    </row>
    <row r="11" spans="1:37" ht="112.5" customHeight="1" x14ac:dyDescent="0.25">
      <c r="A11" s="414"/>
      <c r="B11" s="407" t="s">
        <v>159</v>
      </c>
      <c r="C11" s="465" t="s">
        <v>54</v>
      </c>
      <c r="D11" s="156"/>
      <c r="E11" s="407" t="s">
        <v>150</v>
      </c>
      <c r="F11" s="407">
        <v>213</v>
      </c>
      <c r="G11" s="407">
        <v>214</v>
      </c>
      <c r="H11" s="407">
        <v>214</v>
      </c>
      <c r="I11" s="407">
        <v>214</v>
      </c>
      <c r="J11" s="407">
        <v>214</v>
      </c>
      <c r="K11" s="407" t="s">
        <v>160</v>
      </c>
      <c r="L11" s="407" t="s">
        <v>297</v>
      </c>
      <c r="M11" s="449">
        <v>42948</v>
      </c>
      <c r="N11" s="410">
        <v>44180</v>
      </c>
      <c r="O11" s="130" t="s">
        <v>161</v>
      </c>
      <c r="P11" s="407" t="s">
        <v>162</v>
      </c>
      <c r="Q11" s="500">
        <v>10000000</v>
      </c>
      <c r="R11" s="131">
        <v>42795</v>
      </c>
      <c r="S11" s="131">
        <v>44180</v>
      </c>
      <c r="T11" s="452" t="s">
        <v>163</v>
      </c>
      <c r="U11" s="132"/>
      <c r="V11" s="132"/>
      <c r="W11" s="132"/>
      <c r="Y11" s="152"/>
      <c r="Z11" s="152"/>
      <c r="AA11" s="152"/>
      <c r="AB11" s="85"/>
      <c r="AC11" s="85"/>
      <c r="AD11" s="85"/>
      <c r="AE11" s="85"/>
      <c r="AF11" s="85"/>
      <c r="AG11" s="85"/>
      <c r="AH11" s="85"/>
      <c r="AI11" s="85"/>
      <c r="AJ11" s="85"/>
      <c r="AK11" s="85"/>
    </row>
    <row r="12" spans="1:37" ht="45" customHeight="1" x14ac:dyDescent="0.25">
      <c r="A12" s="414"/>
      <c r="B12" s="408"/>
      <c r="C12" s="466"/>
      <c r="D12" s="156"/>
      <c r="E12" s="408"/>
      <c r="F12" s="408"/>
      <c r="G12" s="408"/>
      <c r="H12" s="408"/>
      <c r="I12" s="408"/>
      <c r="J12" s="408"/>
      <c r="K12" s="408"/>
      <c r="L12" s="408"/>
      <c r="M12" s="450"/>
      <c r="N12" s="408"/>
      <c r="O12" s="130" t="s">
        <v>164</v>
      </c>
      <c r="P12" s="408"/>
      <c r="Q12" s="501"/>
      <c r="R12" s="133">
        <v>42795</v>
      </c>
      <c r="S12" s="133">
        <v>44165</v>
      </c>
      <c r="T12" s="450"/>
      <c r="U12" s="132"/>
      <c r="V12" s="132"/>
      <c r="W12" s="132"/>
      <c r="Y12" s="152"/>
      <c r="Z12" s="152"/>
      <c r="AA12" s="152"/>
      <c r="AB12" s="85"/>
      <c r="AC12" s="85"/>
      <c r="AD12" s="85"/>
      <c r="AE12" s="85"/>
      <c r="AF12" s="85"/>
      <c r="AG12" s="85"/>
      <c r="AH12" s="85"/>
      <c r="AI12" s="85"/>
      <c r="AJ12" s="85"/>
      <c r="AK12" s="85"/>
    </row>
    <row r="13" spans="1:37" ht="51.75" customHeight="1" x14ac:dyDescent="0.25">
      <c r="A13" s="414"/>
      <c r="B13" s="408"/>
      <c r="C13" s="466"/>
      <c r="D13" s="156"/>
      <c r="E13" s="408"/>
      <c r="F13" s="408"/>
      <c r="G13" s="408"/>
      <c r="H13" s="408"/>
      <c r="I13" s="408"/>
      <c r="J13" s="408"/>
      <c r="K13" s="408"/>
      <c r="L13" s="408"/>
      <c r="M13" s="450"/>
      <c r="N13" s="408"/>
      <c r="O13" s="130" t="s">
        <v>289</v>
      </c>
      <c r="P13" s="408"/>
      <c r="Q13" s="501"/>
      <c r="R13" s="133">
        <v>42856</v>
      </c>
      <c r="S13" s="133">
        <v>44104</v>
      </c>
      <c r="T13" s="450"/>
      <c r="U13" s="132"/>
      <c r="V13" s="132"/>
      <c r="W13" s="132"/>
      <c r="Y13" s="152"/>
      <c r="Z13" s="152"/>
      <c r="AA13" s="152"/>
      <c r="AB13" s="85"/>
      <c r="AC13" s="85"/>
      <c r="AD13" s="85"/>
      <c r="AE13" s="85"/>
      <c r="AF13" s="85"/>
      <c r="AG13" s="85"/>
      <c r="AH13" s="85"/>
      <c r="AI13" s="85"/>
      <c r="AJ13" s="85"/>
      <c r="AK13" s="85"/>
    </row>
    <row r="14" spans="1:37" ht="37.5" customHeight="1" x14ac:dyDescent="0.25">
      <c r="A14" s="414"/>
      <c r="B14" s="408"/>
      <c r="C14" s="466"/>
      <c r="D14" s="156"/>
      <c r="E14" s="408"/>
      <c r="F14" s="408"/>
      <c r="G14" s="408"/>
      <c r="H14" s="408"/>
      <c r="I14" s="408"/>
      <c r="J14" s="408"/>
      <c r="K14" s="408"/>
      <c r="L14" s="408"/>
      <c r="M14" s="450"/>
      <c r="N14" s="408"/>
      <c r="O14" s="130" t="s">
        <v>165</v>
      </c>
      <c r="P14" s="408"/>
      <c r="Q14" s="501"/>
      <c r="R14" s="133">
        <v>42979</v>
      </c>
      <c r="S14" s="133">
        <v>44134</v>
      </c>
      <c r="T14" s="450"/>
      <c r="U14" s="132"/>
      <c r="V14" s="132"/>
      <c r="W14" s="132"/>
      <c r="Y14" s="152"/>
      <c r="Z14" s="152"/>
      <c r="AA14" s="152"/>
      <c r="AB14" s="85"/>
      <c r="AC14" s="85"/>
      <c r="AD14" s="85"/>
      <c r="AE14" s="85"/>
      <c r="AF14" s="85"/>
      <c r="AG14" s="85"/>
      <c r="AH14" s="85"/>
      <c r="AI14" s="85"/>
      <c r="AJ14" s="85"/>
      <c r="AK14" s="85"/>
    </row>
    <row r="15" spans="1:37" ht="54.75" customHeight="1" x14ac:dyDescent="0.25">
      <c r="A15" s="414"/>
      <c r="B15" s="409"/>
      <c r="C15" s="467"/>
      <c r="D15" s="156"/>
      <c r="E15" s="409"/>
      <c r="F15" s="409"/>
      <c r="G15" s="409"/>
      <c r="H15" s="409"/>
      <c r="I15" s="409"/>
      <c r="J15" s="409"/>
      <c r="K15" s="409"/>
      <c r="L15" s="409"/>
      <c r="M15" s="451"/>
      <c r="N15" s="409"/>
      <c r="O15" s="205" t="s">
        <v>290</v>
      </c>
      <c r="P15" s="409"/>
      <c r="Q15" s="502"/>
      <c r="R15" s="133">
        <v>43009</v>
      </c>
      <c r="S15" s="133">
        <v>44165</v>
      </c>
      <c r="T15" s="451"/>
      <c r="U15" s="132"/>
      <c r="V15" s="132"/>
      <c r="W15" s="132"/>
      <c r="Y15" s="152"/>
      <c r="Z15" s="152"/>
      <c r="AA15" s="152"/>
      <c r="AB15" s="85"/>
      <c r="AC15" s="85"/>
      <c r="AD15" s="85"/>
      <c r="AE15" s="85"/>
      <c r="AF15" s="85"/>
      <c r="AG15" s="85"/>
      <c r="AH15" s="85"/>
      <c r="AI15" s="85"/>
      <c r="AJ15" s="85"/>
      <c r="AK15" s="85"/>
    </row>
    <row r="16" spans="1:37" ht="134.25" customHeight="1" x14ac:dyDescent="0.25">
      <c r="A16" s="414"/>
      <c r="B16" s="423" t="s">
        <v>166</v>
      </c>
      <c r="C16" s="453" t="s">
        <v>54</v>
      </c>
      <c r="D16" s="156"/>
      <c r="E16" s="124" t="s">
        <v>167</v>
      </c>
      <c r="F16" s="124">
        <v>211</v>
      </c>
      <c r="G16" s="124">
        <v>214</v>
      </c>
      <c r="H16" s="124">
        <v>230</v>
      </c>
      <c r="I16" s="124">
        <v>250</v>
      </c>
      <c r="J16" s="124">
        <v>270</v>
      </c>
      <c r="K16" s="124" t="s">
        <v>168</v>
      </c>
      <c r="L16" s="411" t="s">
        <v>294</v>
      </c>
      <c r="M16" s="123">
        <v>42768</v>
      </c>
      <c r="N16" s="123">
        <v>44195</v>
      </c>
      <c r="O16" s="129" t="s">
        <v>266</v>
      </c>
      <c r="P16" s="453" t="s">
        <v>169</v>
      </c>
      <c r="Q16" s="503">
        <v>27000000</v>
      </c>
      <c r="R16" s="124" t="s">
        <v>170</v>
      </c>
      <c r="S16" s="124" t="s">
        <v>171</v>
      </c>
      <c r="T16" s="453" t="s">
        <v>172</v>
      </c>
      <c r="U16" s="125"/>
      <c r="V16" s="125"/>
      <c r="W16" s="125"/>
      <c r="Y16" s="152"/>
      <c r="Z16" s="152"/>
      <c r="AA16" s="152"/>
      <c r="AB16" s="85"/>
      <c r="AC16" s="85"/>
      <c r="AD16" s="85"/>
      <c r="AE16" s="85"/>
      <c r="AF16" s="85"/>
      <c r="AG16" s="85"/>
      <c r="AH16" s="85"/>
      <c r="AI16" s="85"/>
      <c r="AJ16" s="85"/>
      <c r="AK16" s="85"/>
    </row>
    <row r="17" spans="1:37" ht="150.75" customHeight="1" x14ac:dyDescent="0.25">
      <c r="A17" s="414"/>
      <c r="B17" s="424"/>
      <c r="C17" s="454"/>
      <c r="D17" s="156"/>
      <c r="E17" s="124" t="s">
        <v>173</v>
      </c>
      <c r="F17" s="124">
        <v>0</v>
      </c>
      <c r="G17" s="124">
        <v>46</v>
      </c>
      <c r="H17" s="124">
        <v>46</v>
      </c>
      <c r="I17" s="124">
        <v>46</v>
      </c>
      <c r="J17" s="124">
        <v>46</v>
      </c>
      <c r="K17" s="124" t="s">
        <v>174</v>
      </c>
      <c r="L17" s="412"/>
      <c r="M17" s="124"/>
      <c r="N17" s="124"/>
      <c r="O17" s="129" t="s">
        <v>312</v>
      </c>
      <c r="P17" s="454"/>
      <c r="Q17" s="504"/>
      <c r="R17" s="123">
        <v>42856</v>
      </c>
      <c r="S17" s="123">
        <v>42998</v>
      </c>
      <c r="T17" s="454"/>
      <c r="U17" s="125"/>
      <c r="V17" s="125"/>
      <c r="W17" s="125"/>
      <c r="Y17" s="152"/>
      <c r="Z17" s="152"/>
      <c r="AA17" s="152"/>
      <c r="AB17" s="85"/>
      <c r="AC17" s="85"/>
      <c r="AD17" s="85"/>
      <c r="AE17" s="85"/>
      <c r="AF17" s="85"/>
      <c r="AG17" s="85"/>
      <c r="AH17" s="85"/>
      <c r="AI17" s="85"/>
      <c r="AJ17" s="85"/>
      <c r="AK17" s="85"/>
    </row>
    <row r="18" spans="1:37" ht="191.25" customHeight="1" x14ac:dyDescent="0.25">
      <c r="A18" s="414"/>
      <c r="B18" s="302" t="s">
        <v>175</v>
      </c>
      <c r="C18" s="420" t="s">
        <v>54</v>
      </c>
      <c r="D18" s="156"/>
      <c r="E18" s="420" t="s">
        <v>150</v>
      </c>
      <c r="F18" s="83">
        <v>2</v>
      </c>
      <c r="G18" s="83">
        <v>1</v>
      </c>
      <c r="H18" s="83">
        <v>1</v>
      </c>
      <c r="I18" s="83">
        <v>1</v>
      </c>
      <c r="J18" s="83">
        <v>1</v>
      </c>
      <c r="K18" s="83" t="s">
        <v>176</v>
      </c>
      <c r="L18" s="302" t="s">
        <v>177</v>
      </c>
      <c r="M18" s="308">
        <v>42768</v>
      </c>
      <c r="N18" s="308">
        <v>44180</v>
      </c>
      <c r="O18" s="83" t="s">
        <v>292</v>
      </c>
      <c r="P18" s="420" t="s">
        <v>162</v>
      </c>
      <c r="Q18" s="505">
        <v>100000000</v>
      </c>
      <c r="R18" s="134">
        <v>42795</v>
      </c>
      <c r="S18" s="134">
        <v>44165</v>
      </c>
      <c r="T18" s="305" t="s">
        <v>178</v>
      </c>
      <c r="U18" s="126"/>
      <c r="V18" s="126"/>
      <c r="W18" s="126"/>
      <c r="Y18" s="152"/>
      <c r="Z18" s="152"/>
      <c r="AA18" s="152"/>
      <c r="AB18" s="85"/>
      <c r="AC18" s="85"/>
      <c r="AD18" s="85"/>
      <c r="AE18" s="85"/>
      <c r="AF18" s="85"/>
      <c r="AG18" s="85"/>
      <c r="AH18" s="85"/>
      <c r="AI18" s="85"/>
      <c r="AJ18" s="85"/>
      <c r="AK18" s="85"/>
    </row>
    <row r="19" spans="1:37" ht="150" customHeight="1" x14ac:dyDescent="0.25">
      <c r="A19" s="414"/>
      <c r="B19" s="303"/>
      <c r="C19" s="421"/>
      <c r="D19" s="156"/>
      <c r="E19" s="421"/>
      <c r="F19" s="83">
        <v>0</v>
      </c>
      <c r="G19" s="83">
        <v>10</v>
      </c>
      <c r="H19" s="83">
        <v>20</v>
      </c>
      <c r="I19" s="83">
        <v>30</v>
      </c>
      <c r="J19" s="83">
        <v>40</v>
      </c>
      <c r="K19" s="83" t="s">
        <v>179</v>
      </c>
      <c r="L19" s="303"/>
      <c r="M19" s="309"/>
      <c r="N19" s="309"/>
      <c r="O19" s="83" t="s">
        <v>291</v>
      </c>
      <c r="P19" s="421"/>
      <c r="Q19" s="506"/>
      <c r="R19" s="134">
        <v>42795</v>
      </c>
      <c r="S19" s="134">
        <v>44165</v>
      </c>
      <c r="T19" s="306"/>
      <c r="U19" s="126"/>
      <c r="V19" s="126"/>
      <c r="W19" s="126"/>
      <c r="Y19" s="152"/>
      <c r="Z19" s="152"/>
      <c r="AA19" s="152"/>
      <c r="AB19" s="85"/>
      <c r="AC19" s="85"/>
      <c r="AD19" s="85"/>
      <c r="AE19" s="85"/>
      <c r="AF19" s="85"/>
      <c r="AG19" s="85"/>
      <c r="AH19" s="85"/>
      <c r="AI19" s="85"/>
      <c r="AJ19" s="85"/>
      <c r="AK19" s="85"/>
    </row>
    <row r="20" spans="1:37" ht="72.75" customHeight="1" x14ac:dyDescent="0.25">
      <c r="A20" s="414"/>
      <c r="B20" s="303"/>
      <c r="C20" s="421"/>
      <c r="D20" s="156"/>
      <c r="E20" s="421"/>
      <c r="F20" s="83">
        <v>206</v>
      </c>
      <c r="G20" s="83">
        <v>213</v>
      </c>
      <c r="H20" s="83">
        <v>213</v>
      </c>
      <c r="I20" s="83">
        <v>213</v>
      </c>
      <c r="J20" s="83">
        <v>213</v>
      </c>
      <c r="K20" s="83" t="s">
        <v>180</v>
      </c>
      <c r="L20" s="303"/>
      <c r="M20" s="309"/>
      <c r="N20" s="309"/>
      <c r="O20" s="83" t="s">
        <v>181</v>
      </c>
      <c r="P20" s="421"/>
      <c r="Q20" s="506"/>
      <c r="R20" s="134">
        <v>42795</v>
      </c>
      <c r="S20" s="134">
        <v>44175</v>
      </c>
      <c r="T20" s="306"/>
      <c r="U20" s="126"/>
      <c r="V20" s="126"/>
      <c r="W20" s="126"/>
      <c r="Y20" s="152"/>
      <c r="Z20" s="152"/>
      <c r="AA20" s="152"/>
      <c r="AB20" s="85"/>
      <c r="AC20" s="85"/>
      <c r="AD20" s="85"/>
      <c r="AE20" s="85"/>
      <c r="AF20" s="85"/>
      <c r="AG20" s="85"/>
      <c r="AH20" s="85"/>
      <c r="AI20" s="85"/>
      <c r="AJ20" s="85"/>
      <c r="AK20" s="85"/>
    </row>
    <row r="21" spans="1:37" ht="57" customHeight="1" x14ac:dyDescent="0.25">
      <c r="A21" s="414"/>
      <c r="B21" s="304"/>
      <c r="C21" s="422"/>
      <c r="D21" s="156"/>
      <c r="E21" s="422"/>
      <c r="F21" s="83">
        <v>206</v>
      </c>
      <c r="G21" s="83">
        <v>213</v>
      </c>
      <c r="H21" s="83">
        <v>213</v>
      </c>
      <c r="I21" s="83">
        <v>213</v>
      </c>
      <c r="J21" s="83">
        <v>213</v>
      </c>
      <c r="K21" s="83" t="s">
        <v>182</v>
      </c>
      <c r="L21" s="303"/>
      <c r="M21" s="309"/>
      <c r="N21" s="309"/>
      <c r="O21" s="83" t="s">
        <v>300</v>
      </c>
      <c r="P21" s="422"/>
      <c r="Q21" s="506"/>
      <c r="R21" s="134">
        <v>42826</v>
      </c>
      <c r="S21" s="134">
        <v>43981</v>
      </c>
      <c r="T21" s="306"/>
      <c r="U21" s="126"/>
      <c r="V21" s="126"/>
      <c r="W21" s="126"/>
      <c r="Y21" s="152"/>
      <c r="Z21" s="152"/>
      <c r="AA21" s="152"/>
      <c r="AB21" s="85"/>
      <c r="AC21" s="85"/>
      <c r="AD21" s="85"/>
      <c r="AE21" s="85"/>
      <c r="AF21" s="85"/>
      <c r="AG21" s="85"/>
      <c r="AH21" s="85"/>
      <c r="AI21" s="85"/>
      <c r="AJ21" s="85"/>
      <c r="AK21" s="85"/>
    </row>
    <row r="22" spans="1:37" ht="102.75" customHeight="1" x14ac:dyDescent="0.25">
      <c r="A22" s="414"/>
      <c r="B22" s="146"/>
      <c r="C22" s="154"/>
      <c r="D22" s="156"/>
      <c r="E22" s="240"/>
      <c r="F22" s="239"/>
      <c r="G22" s="239"/>
      <c r="H22" s="239"/>
      <c r="I22" s="239"/>
      <c r="J22" s="239"/>
      <c r="K22" s="239"/>
      <c r="L22" s="304"/>
      <c r="M22" s="310"/>
      <c r="N22" s="310"/>
      <c r="O22" s="206" t="s">
        <v>183</v>
      </c>
      <c r="P22" s="154" t="s">
        <v>184</v>
      </c>
      <c r="Q22" s="507"/>
      <c r="R22" s="135">
        <v>42887</v>
      </c>
      <c r="S22" s="135">
        <v>44195</v>
      </c>
      <c r="T22" s="307"/>
      <c r="U22" s="126"/>
      <c r="V22" s="126"/>
      <c r="W22" s="126"/>
      <c r="Y22" s="152"/>
      <c r="Z22" s="152"/>
      <c r="AA22" s="152"/>
      <c r="AB22" s="85"/>
      <c r="AC22" s="85"/>
      <c r="AD22" s="85"/>
      <c r="AE22" s="85"/>
      <c r="AF22" s="85"/>
      <c r="AG22" s="85"/>
      <c r="AH22" s="85"/>
      <c r="AI22" s="85"/>
      <c r="AJ22" s="85"/>
      <c r="AK22" s="85"/>
    </row>
    <row r="23" spans="1:37" ht="179.25" customHeight="1" x14ac:dyDescent="0.25">
      <c r="A23" s="414"/>
      <c r="B23" s="425" t="s">
        <v>285</v>
      </c>
      <c r="C23" s="428" t="s">
        <v>185</v>
      </c>
      <c r="D23" s="155"/>
      <c r="E23" s="425" t="s">
        <v>150</v>
      </c>
      <c r="F23" s="431" t="s">
        <v>186</v>
      </c>
      <c r="G23" s="434" t="s">
        <v>187</v>
      </c>
      <c r="H23" s="434" t="s">
        <v>187</v>
      </c>
      <c r="I23" s="434" t="s">
        <v>187</v>
      </c>
      <c r="J23" s="434" t="s">
        <v>187</v>
      </c>
      <c r="K23" s="431" t="s">
        <v>188</v>
      </c>
      <c r="L23" s="458" t="s">
        <v>295</v>
      </c>
      <c r="M23" s="319">
        <v>42736</v>
      </c>
      <c r="N23" s="319">
        <v>44180</v>
      </c>
      <c r="O23" s="158" t="s">
        <v>267</v>
      </c>
      <c r="P23" s="474" t="s">
        <v>76</v>
      </c>
      <c r="Q23" s="508">
        <v>20000000</v>
      </c>
      <c r="R23" s="164">
        <v>42736</v>
      </c>
      <c r="S23" s="164">
        <v>44180</v>
      </c>
      <c r="T23" s="471" t="s">
        <v>189</v>
      </c>
      <c r="U23" s="127"/>
      <c r="V23" s="127"/>
      <c r="W23" s="127"/>
      <c r="Y23" s="152"/>
      <c r="Z23" s="152"/>
      <c r="AA23" s="152"/>
      <c r="AB23" s="85"/>
      <c r="AC23" s="85"/>
      <c r="AD23" s="85"/>
      <c r="AE23" s="85"/>
      <c r="AF23" s="85"/>
      <c r="AG23" s="85"/>
      <c r="AH23" s="85"/>
      <c r="AI23" s="85"/>
      <c r="AJ23" s="85"/>
      <c r="AK23" s="85"/>
    </row>
    <row r="24" spans="1:37" ht="56.25" x14ac:dyDescent="0.25">
      <c r="A24" s="414"/>
      <c r="B24" s="426"/>
      <c r="C24" s="429"/>
      <c r="D24" s="155"/>
      <c r="E24" s="426"/>
      <c r="F24" s="432"/>
      <c r="G24" s="435"/>
      <c r="H24" s="435"/>
      <c r="I24" s="435"/>
      <c r="J24" s="435"/>
      <c r="K24" s="432"/>
      <c r="L24" s="459"/>
      <c r="M24" s="320"/>
      <c r="N24" s="320"/>
      <c r="O24" s="158" t="s">
        <v>190</v>
      </c>
      <c r="P24" s="475"/>
      <c r="Q24" s="509"/>
      <c r="R24" s="165">
        <v>42736</v>
      </c>
      <c r="S24" s="165">
        <v>44180</v>
      </c>
      <c r="T24" s="472"/>
      <c r="U24" s="127"/>
      <c r="V24" s="127"/>
      <c r="W24" s="127"/>
      <c r="Y24" s="152"/>
      <c r="Z24" s="152"/>
      <c r="AA24" s="152"/>
      <c r="AB24" s="85"/>
      <c r="AC24" s="85"/>
      <c r="AD24" s="85"/>
      <c r="AE24" s="85"/>
      <c r="AF24" s="85"/>
      <c r="AG24" s="85"/>
      <c r="AH24" s="85"/>
      <c r="AI24" s="85"/>
      <c r="AJ24" s="85"/>
      <c r="AK24" s="85"/>
    </row>
    <row r="25" spans="1:37" ht="51.75" customHeight="1" x14ac:dyDescent="0.25">
      <c r="A25" s="414"/>
      <c r="B25" s="427"/>
      <c r="C25" s="430"/>
      <c r="D25" s="155"/>
      <c r="E25" s="427"/>
      <c r="F25" s="433"/>
      <c r="G25" s="436"/>
      <c r="H25" s="436"/>
      <c r="I25" s="436"/>
      <c r="J25" s="436"/>
      <c r="K25" s="433"/>
      <c r="L25" s="460"/>
      <c r="M25" s="321"/>
      <c r="N25" s="321"/>
      <c r="O25" s="205" t="s">
        <v>286</v>
      </c>
      <c r="P25" s="476"/>
      <c r="Q25" s="510"/>
      <c r="R25" s="165">
        <v>42736</v>
      </c>
      <c r="S25" s="165">
        <v>44150</v>
      </c>
      <c r="T25" s="473"/>
      <c r="U25" s="127"/>
      <c r="V25" s="127"/>
      <c r="W25" s="127"/>
      <c r="Y25" s="152"/>
      <c r="Z25" s="152"/>
      <c r="AA25" s="152"/>
      <c r="AB25" s="85"/>
      <c r="AC25" s="85"/>
      <c r="AD25" s="85"/>
      <c r="AE25" s="85"/>
      <c r="AF25" s="85"/>
      <c r="AG25" s="85"/>
      <c r="AH25" s="85"/>
      <c r="AI25" s="85"/>
      <c r="AJ25" s="85"/>
      <c r="AK25" s="85"/>
    </row>
    <row r="26" spans="1:37" ht="70.5" customHeight="1" x14ac:dyDescent="0.25">
      <c r="A26" s="414"/>
      <c r="B26" s="295" t="s">
        <v>191</v>
      </c>
      <c r="C26" s="295" t="s">
        <v>192</v>
      </c>
      <c r="D26" s="140"/>
      <c r="E26" s="295" t="s">
        <v>27</v>
      </c>
      <c r="F26" s="481">
        <v>10</v>
      </c>
      <c r="G26" s="477">
        <v>20</v>
      </c>
      <c r="H26" s="479">
        <v>60</v>
      </c>
      <c r="I26" s="479">
        <v>80</v>
      </c>
      <c r="J26" s="479">
        <v>125</v>
      </c>
      <c r="K26" s="297" t="s">
        <v>193</v>
      </c>
      <c r="L26" s="314" t="s">
        <v>28</v>
      </c>
      <c r="M26" s="317">
        <v>42856</v>
      </c>
      <c r="N26" s="317">
        <v>44180</v>
      </c>
      <c r="O26" s="148" t="s">
        <v>323</v>
      </c>
      <c r="P26" s="137" t="s">
        <v>29</v>
      </c>
      <c r="Q26" s="462">
        <v>600000000</v>
      </c>
      <c r="R26" s="68">
        <v>42856</v>
      </c>
      <c r="S26" s="68">
        <v>44180</v>
      </c>
      <c r="T26" s="297" t="s">
        <v>30</v>
      </c>
      <c r="U26" s="138"/>
      <c r="V26" s="138"/>
      <c r="W26" s="139"/>
      <c r="Y26" s="152"/>
      <c r="Z26" s="152"/>
      <c r="AA26" s="152"/>
      <c r="AB26" s="85"/>
      <c r="AC26" s="85"/>
      <c r="AD26" s="85"/>
      <c r="AE26" s="85"/>
      <c r="AF26" s="85"/>
      <c r="AG26" s="85"/>
      <c r="AH26" s="85"/>
      <c r="AI26" s="85"/>
      <c r="AJ26" s="85"/>
      <c r="AK26" s="85"/>
    </row>
    <row r="27" spans="1:37" ht="62.25" customHeight="1" x14ac:dyDescent="0.25">
      <c r="A27" s="414"/>
      <c r="B27" s="296"/>
      <c r="C27" s="296"/>
      <c r="D27" s="140"/>
      <c r="E27" s="296"/>
      <c r="F27" s="482"/>
      <c r="G27" s="478"/>
      <c r="H27" s="480"/>
      <c r="I27" s="480"/>
      <c r="J27" s="480"/>
      <c r="K27" s="298"/>
      <c r="L27" s="315"/>
      <c r="M27" s="318"/>
      <c r="N27" s="318"/>
      <c r="O27" s="69" t="s">
        <v>325</v>
      </c>
      <c r="P27" s="137"/>
      <c r="Q27" s="463"/>
      <c r="R27" s="166">
        <v>42887</v>
      </c>
      <c r="S27" s="166">
        <v>44180</v>
      </c>
      <c r="T27" s="298"/>
      <c r="U27" s="138"/>
      <c r="V27" s="138"/>
      <c r="W27" s="139"/>
      <c r="Y27" s="152"/>
      <c r="Z27" s="152"/>
      <c r="AA27" s="152"/>
      <c r="AB27" s="85"/>
      <c r="AC27" s="85"/>
      <c r="AD27" s="85"/>
      <c r="AE27" s="85"/>
      <c r="AF27" s="85"/>
      <c r="AG27" s="85"/>
      <c r="AH27" s="85"/>
      <c r="AI27" s="85"/>
      <c r="AJ27" s="85"/>
      <c r="AK27" s="85"/>
    </row>
    <row r="28" spans="1:37" ht="34.5" customHeight="1" x14ac:dyDescent="0.25">
      <c r="A28" s="414"/>
      <c r="B28" s="296"/>
      <c r="C28" s="296"/>
      <c r="D28" s="140"/>
      <c r="E28" s="296"/>
      <c r="F28" s="482"/>
      <c r="G28" s="478"/>
      <c r="H28" s="480"/>
      <c r="I28" s="480"/>
      <c r="J28" s="480"/>
      <c r="K28" s="298"/>
      <c r="L28" s="315"/>
      <c r="M28" s="318"/>
      <c r="N28" s="318"/>
      <c r="O28" s="159" t="s">
        <v>324</v>
      </c>
      <c r="P28" s="137"/>
      <c r="Q28" s="463"/>
      <c r="R28" s="166">
        <v>42887</v>
      </c>
      <c r="S28" s="166">
        <v>44180</v>
      </c>
      <c r="T28" s="298"/>
      <c r="U28" s="138"/>
      <c r="V28" s="138"/>
      <c r="W28" s="139"/>
      <c r="Y28" s="152"/>
      <c r="Z28" s="152"/>
      <c r="AA28" s="152"/>
      <c r="AB28" s="85"/>
      <c r="AC28" s="85"/>
      <c r="AD28" s="85"/>
      <c r="AE28" s="85"/>
      <c r="AF28" s="85"/>
      <c r="AG28" s="85"/>
      <c r="AH28" s="85"/>
      <c r="AI28" s="85"/>
      <c r="AJ28" s="85"/>
      <c r="AK28" s="85"/>
    </row>
    <row r="29" spans="1:37" ht="73.5" customHeight="1" x14ac:dyDescent="0.25">
      <c r="A29" s="414"/>
      <c r="B29" s="296"/>
      <c r="C29" s="296"/>
      <c r="D29" s="140"/>
      <c r="E29" s="296"/>
      <c r="F29" s="482"/>
      <c r="G29" s="478"/>
      <c r="H29" s="480"/>
      <c r="I29" s="480"/>
      <c r="J29" s="480"/>
      <c r="K29" s="298"/>
      <c r="L29" s="315"/>
      <c r="M29" s="318"/>
      <c r="N29" s="318"/>
      <c r="O29" s="159" t="s">
        <v>326</v>
      </c>
      <c r="P29" s="137"/>
      <c r="Q29" s="463"/>
      <c r="R29" s="166">
        <v>42887</v>
      </c>
      <c r="S29" s="166">
        <v>44180</v>
      </c>
      <c r="T29" s="298"/>
      <c r="U29" s="138"/>
      <c r="V29" s="138"/>
      <c r="W29" s="139"/>
      <c r="Y29" s="152"/>
      <c r="Z29" s="152"/>
      <c r="AA29" s="152"/>
      <c r="AB29" s="85"/>
      <c r="AC29" s="85"/>
      <c r="AD29" s="85"/>
      <c r="AE29" s="85"/>
      <c r="AF29" s="85"/>
      <c r="AG29" s="85"/>
      <c r="AH29" s="85"/>
      <c r="AI29" s="85"/>
      <c r="AJ29" s="85"/>
      <c r="AK29" s="85"/>
    </row>
    <row r="30" spans="1:37" ht="90" customHeight="1" x14ac:dyDescent="0.25">
      <c r="A30" s="414"/>
      <c r="B30" s="296"/>
      <c r="C30" s="296"/>
      <c r="D30" s="140"/>
      <c r="E30" s="296"/>
      <c r="F30" s="482"/>
      <c r="G30" s="478"/>
      <c r="H30" s="480"/>
      <c r="I30" s="480"/>
      <c r="J30" s="480"/>
      <c r="K30" s="298"/>
      <c r="L30" s="315"/>
      <c r="M30" s="318"/>
      <c r="N30" s="318"/>
      <c r="O30" s="69" t="s">
        <v>327</v>
      </c>
      <c r="P30" s="137"/>
      <c r="Q30" s="463"/>
      <c r="R30" s="166">
        <v>42887</v>
      </c>
      <c r="S30" s="166">
        <v>44180</v>
      </c>
      <c r="T30" s="298"/>
      <c r="U30" s="138"/>
      <c r="V30" s="138"/>
      <c r="W30" s="139"/>
      <c r="Y30" s="152"/>
      <c r="Z30" s="152"/>
      <c r="AA30" s="152"/>
      <c r="AB30" s="85"/>
      <c r="AC30" s="85"/>
      <c r="AD30" s="85"/>
      <c r="AE30" s="85"/>
      <c r="AF30" s="85"/>
      <c r="AG30" s="85"/>
      <c r="AH30" s="85"/>
      <c r="AI30" s="85"/>
      <c r="AJ30" s="85"/>
      <c r="AK30" s="85"/>
    </row>
    <row r="31" spans="1:37" ht="64.5" customHeight="1" x14ac:dyDescent="0.25">
      <c r="A31" s="414"/>
      <c r="B31" s="296"/>
      <c r="C31" s="296"/>
      <c r="D31" s="140"/>
      <c r="E31" s="296"/>
      <c r="F31" s="482"/>
      <c r="G31" s="478"/>
      <c r="H31" s="480"/>
      <c r="I31" s="480"/>
      <c r="J31" s="480"/>
      <c r="K31" s="298"/>
      <c r="L31" s="316"/>
      <c r="M31" s="318"/>
      <c r="N31" s="318"/>
      <c r="O31" s="69" t="s">
        <v>31</v>
      </c>
      <c r="P31" s="137"/>
      <c r="Q31" s="464"/>
      <c r="R31" s="166">
        <v>42887</v>
      </c>
      <c r="S31" s="166">
        <v>44180</v>
      </c>
      <c r="T31" s="313"/>
      <c r="U31" s="138"/>
      <c r="V31" s="138"/>
      <c r="W31" s="139"/>
      <c r="Y31" s="152"/>
      <c r="Z31" s="152"/>
      <c r="AA31" s="152"/>
      <c r="AB31" s="85"/>
      <c r="AC31" s="85"/>
      <c r="AD31" s="85"/>
      <c r="AE31" s="85"/>
      <c r="AF31" s="85"/>
      <c r="AG31" s="85"/>
      <c r="AH31" s="85"/>
      <c r="AI31" s="85"/>
      <c r="AJ31" s="85"/>
      <c r="AK31" s="85"/>
    </row>
    <row r="32" spans="1:37" ht="51" customHeight="1" x14ac:dyDescent="0.25">
      <c r="A32" s="414"/>
      <c r="B32" s="391"/>
      <c r="C32" s="394" t="s">
        <v>26</v>
      </c>
      <c r="D32" s="395"/>
      <c r="E32" s="329" t="s">
        <v>194</v>
      </c>
      <c r="F32" s="397">
        <v>0</v>
      </c>
      <c r="G32" s="398">
        <v>15</v>
      </c>
      <c r="H32" s="391">
        <v>213</v>
      </c>
      <c r="I32" s="391">
        <v>213</v>
      </c>
      <c r="J32" s="391">
        <v>213</v>
      </c>
      <c r="K32" s="329" t="s">
        <v>195</v>
      </c>
      <c r="L32" s="329" t="s">
        <v>196</v>
      </c>
      <c r="M32" s="326">
        <v>42856</v>
      </c>
      <c r="N32" s="326">
        <v>44195</v>
      </c>
      <c r="O32" s="153" t="s">
        <v>197</v>
      </c>
      <c r="P32" s="329" t="s">
        <v>198</v>
      </c>
      <c r="Q32" s="511">
        <v>500000000</v>
      </c>
      <c r="R32" s="64">
        <v>42856</v>
      </c>
      <c r="S32" s="64">
        <v>42870</v>
      </c>
      <c r="T32" s="329" t="s">
        <v>199</v>
      </c>
      <c r="U32" s="72"/>
      <c r="V32" s="72"/>
      <c r="W32" s="73"/>
      <c r="Y32" s="88"/>
      <c r="Z32" s="88"/>
      <c r="AA32" s="88"/>
      <c r="AB32" s="85"/>
      <c r="AC32" s="85"/>
      <c r="AD32" s="85"/>
      <c r="AE32" s="86"/>
      <c r="AF32" s="85"/>
      <c r="AG32" s="85"/>
      <c r="AH32" s="85"/>
      <c r="AI32" s="85"/>
      <c r="AJ32" s="85"/>
      <c r="AK32" s="85"/>
    </row>
    <row r="33" spans="1:37" ht="45" x14ac:dyDescent="0.25">
      <c r="A33" s="414"/>
      <c r="B33" s="392"/>
      <c r="C33" s="394"/>
      <c r="D33" s="396"/>
      <c r="E33" s="327"/>
      <c r="F33" s="397"/>
      <c r="G33" s="399"/>
      <c r="H33" s="392"/>
      <c r="I33" s="392"/>
      <c r="J33" s="392"/>
      <c r="K33" s="327"/>
      <c r="L33" s="327"/>
      <c r="M33" s="327"/>
      <c r="N33" s="327"/>
      <c r="O33" s="153" t="s">
        <v>200</v>
      </c>
      <c r="P33" s="327"/>
      <c r="Q33" s="512"/>
      <c r="R33" s="64">
        <v>42871</v>
      </c>
      <c r="S33" s="64">
        <v>44195</v>
      </c>
      <c r="T33" s="327"/>
      <c r="U33" s="72"/>
      <c r="V33" s="72"/>
      <c r="W33" s="73"/>
      <c r="Y33" s="88" t="s">
        <v>301</v>
      </c>
      <c r="Z33" s="89"/>
      <c r="AA33" s="90"/>
      <c r="AB33" s="85"/>
      <c r="AC33" s="85"/>
      <c r="AD33" s="85"/>
      <c r="AE33" s="86"/>
      <c r="AF33" s="85"/>
      <c r="AG33" s="85"/>
      <c r="AH33" s="85"/>
      <c r="AI33" s="85"/>
      <c r="AJ33" s="85"/>
      <c r="AK33" s="85"/>
    </row>
    <row r="34" spans="1:37" ht="60" x14ac:dyDescent="0.25">
      <c r="A34" s="414"/>
      <c r="B34" s="392"/>
      <c r="C34" s="394"/>
      <c r="D34" s="396"/>
      <c r="E34" s="327"/>
      <c r="F34" s="397"/>
      <c r="G34" s="399"/>
      <c r="H34" s="392"/>
      <c r="I34" s="392"/>
      <c r="J34" s="392"/>
      <c r="K34" s="327"/>
      <c r="L34" s="327"/>
      <c r="M34" s="327"/>
      <c r="N34" s="327"/>
      <c r="O34" s="204" t="s">
        <v>201</v>
      </c>
      <c r="P34" s="327"/>
      <c r="Q34" s="512"/>
      <c r="R34" s="64">
        <v>42871</v>
      </c>
      <c r="S34" s="64">
        <v>44195</v>
      </c>
      <c r="T34" s="327"/>
      <c r="U34" s="72"/>
      <c r="V34" s="72"/>
      <c r="W34" s="73"/>
      <c r="Y34" s="88"/>
      <c r="Z34" s="89"/>
      <c r="AA34" s="90"/>
      <c r="AB34" s="85"/>
      <c r="AC34" s="85"/>
      <c r="AD34" s="85"/>
      <c r="AE34" s="86"/>
      <c r="AF34" s="85"/>
      <c r="AG34" s="85"/>
      <c r="AH34" s="85"/>
      <c r="AI34" s="85"/>
      <c r="AJ34" s="85"/>
      <c r="AK34" s="85"/>
    </row>
    <row r="35" spans="1:37" ht="45" x14ac:dyDescent="0.25">
      <c r="A35" s="414"/>
      <c r="B35" s="392"/>
      <c r="C35" s="394"/>
      <c r="D35" s="396"/>
      <c r="E35" s="327"/>
      <c r="F35" s="397"/>
      <c r="G35" s="399"/>
      <c r="H35" s="392"/>
      <c r="I35" s="392"/>
      <c r="J35" s="392"/>
      <c r="K35" s="327"/>
      <c r="L35" s="327"/>
      <c r="M35" s="327"/>
      <c r="N35" s="327"/>
      <c r="O35" s="204" t="s">
        <v>202</v>
      </c>
      <c r="P35" s="327"/>
      <c r="Q35" s="512"/>
      <c r="R35" s="64">
        <v>42871</v>
      </c>
      <c r="S35" s="64">
        <v>44195</v>
      </c>
      <c r="T35" s="327"/>
      <c r="U35" s="72"/>
      <c r="V35" s="72"/>
      <c r="W35" s="73"/>
      <c r="Y35" s="88"/>
      <c r="Z35" s="89"/>
      <c r="AA35" s="90"/>
      <c r="AB35" s="85"/>
      <c r="AC35" s="85"/>
      <c r="AD35" s="85"/>
      <c r="AE35" s="86"/>
      <c r="AF35" s="85"/>
      <c r="AG35" s="85"/>
      <c r="AH35" s="85"/>
      <c r="AI35" s="85"/>
      <c r="AJ35" s="85"/>
      <c r="AK35" s="85"/>
    </row>
    <row r="36" spans="1:37" ht="45" x14ac:dyDescent="0.25">
      <c r="A36" s="414"/>
      <c r="B36" s="392"/>
      <c r="C36" s="394"/>
      <c r="D36" s="396"/>
      <c r="E36" s="327"/>
      <c r="F36" s="397"/>
      <c r="G36" s="399"/>
      <c r="H36" s="392"/>
      <c r="I36" s="392"/>
      <c r="J36" s="392"/>
      <c r="K36" s="327"/>
      <c r="L36" s="327"/>
      <c r="M36" s="327"/>
      <c r="N36" s="327"/>
      <c r="O36" s="204" t="s">
        <v>203</v>
      </c>
      <c r="P36" s="327"/>
      <c r="Q36" s="512"/>
      <c r="R36" s="64">
        <v>42871</v>
      </c>
      <c r="S36" s="64">
        <v>44195</v>
      </c>
      <c r="T36" s="327"/>
      <c r="U36" s="72"/>
      <c r="V36" s="72"/>
      <c r="W36" s="73"/>
      <c r="Y36" s="88"/>
      <c r="Z36" s="89"/>
      <c r="AA36" s="90"/>
      <c r="AB36" s="85"/>
      <c r="AC36" s="85"/>
      <c r="AD36" s="85"/>
      <c r="AE36" s="86"/>
      <c r="AF36" s="85"/>
      <c r="AG36" s="85"/>
      <c r="AH36" s="85"/>
      <c r="AI36" s="85"/>
      <c r="AJ36" s="85"/>
      <c r="AK36" s="85"/>
    </row>
    <row r="37" spans="1:37" ht="60" x14ac:dyDescent="0.25">
      <c r="A37" s="414"/>
      <c r="B37" s="392"/>
      <c r="C37" s="394"/>
      <c r="D37" s="396"/>
      <c r="E37" s="327"/>
      <c r="F37" s="397"/>
      <c r="G37" s="399"/>
      <c r="H37" s="392"/>
      <c r="I37" s="392"/>
      <c r="J37" s="392"/>
      <c r="K37" s="327"/>
      <c r="L37" s="327"/>
      <c r="M37" s="327"/>
      <c r="N37" s="327"/>
      <c r="O37" s="153" t="s">
        <v>204</v>
      </c>
      <c r="P37" s="327"/>
      <c r="Q37" s="512"/>
      <c r="R37" s="64">
        <v>42871</v>
      </c>
      <c r="S37" s="64">
        <v>44195</v>
      </c>
      <c r="T37" s="327"/>
      <c r="U37" s="72"/>
      <c r="V37" s="72"/>
      <c r="W37" s="73"/>
      <c r="Y37" s="91"/>
      <c r="Z37" s="89"/>
      <c r="AA37" s="89"/>
      <c r="AB37" s="85"/>
      <c r="AC37" s="85"/>
      <c r="AD37" s="85"/>
      <c r="AE37" s="86"/>
      <c r="AF37" s="85"/>
      <c r="AG37" s="85"/>
      <c r="AH37" s="85"/>
      <c r="AI37" s="85"/>
      <c r="AJ37" s="85"/>
      <c r="AK37" s="85"/>
    </row>
    <row r="38" spans="1:37" ht="45" x14ac:dyDescent="0.25">
      <c r="A38" s="414"/>
      <c r="B38" s="393"/>
      <c r="C38" s="394"/>
      <c r="D38" s="396"/>
      <c r="E38" s="328"/>
      <c r="F38" s="397"/>
      <c r="G38" s="400"/>
      <c r="H38" s="393"/>
      <c r="I38" s="393"/>
      <c r="J38" s="393"/>
      <c r="K38" s="328"/>
      <c r="L38" s="328"/>
      <c r="M38" s="328"/>
      <c r="N38" s="328"/>
      <c r="O38" s="203" t="s">
        <v>205</v>
      </c>
      <c r="P38" s="328"/>
      <c r="Q38" s="513"/>
      <c r="R38" s="64">
        <v>42871</v>
      </c>
      <c r="S38" s="64">
        <v>44195</v>
      </c>
      <c r="T38" s="328"/>
      <c r="U38" s="72"/>
      <c r="V38" s="72"/>
      <c r="W38" s="73"/>
      <c r="Y38" s="91"/>
      <c r="Z38" s="89"/>
      <c r="AA38" s="89"/>
      <c r="AB38" s="85"/>
      <c r="AC38" s="85"/>
      <c r="AD38" s="85"/>
      <c r="AE38" s="86"/>
      <c r="AF38" s="85"/>
      <c r="AG38" s="85"/>
      <c r="AH38" s="85"/>
      <c r="AI38" s="85"/>
      <c r="AJ38" s="85"/>
      <c r="AK38" s="85"/>
    </row>
    <row r="39" spans="1:37" s="62" customFormat="1" ht="45" x14ac:dyDescent="0.25">
      <c r="A39" s="414"/>
      <c r="B39" s="437"/>
      <c r="C39" s="455" t="s">
        <v>26</v>
      </c>
      <c r="D39" s="396"/>
      <c r="E39" s="437" t="s">
        <v>206</v>
      </c>
      <c r="F39" s="437">
        <v>108</v>
      </c>
      <c r="G39" s="437">
        <v>15</v>
      </c>
      <c r="H39" s="437">
        <v>134</v>
      </c>
      <c r="I39" s="437">
        <v>160</v>
      </c>
      <c r="J39" s="437">
        <v>160</v>
      </c>
      <c r="K39" s="330" t="s">
        <v>207</v>
      </c>
      <c r="L39" s="330" t="s">
        <v>296</v>
      </c>
      <c r="M39" s="322">
        <v>42856</v>
      </c>
      <c r="N39" s="322">
        <v>44195</v>
      </c>
      <c r="O39" s="74" t="s">
        <v>208</v>
      </c>
      <c r="P39" s="330" t="s">
        <v>198</v>
      </c>
      <c r="Q39" s="514">
        <v>600000000</v>
      </c>
      <c r="R39" s="65">
        <v>42870</v>
      </c>
      <c r="S39" s="65">
        <v>42946</v>
      </c>
      <c r="T39" s="330" t="s">
        <v>199</v>
      </c>
      <c r="U39" s="75"/>
      <c r="V39" s="75"/>
      <c r="W39" s="76"/>
      <c r="Y39" s="92"/>
      <c r="Z39" s="92"/>
      <c r="AA39" s="92"/>
      <c r="AB39" s="87"/>
      <c r="AC39" s="87"/>
      <c r="AD39" s="87"/>
      <c r="AE39" s="87"/>
      <c r="AF39" s="87"/>
      <c r="AG39" s="87"/>
      <c r="AH39" s="87"/>
      <c r="AI39" s="87"/>
      <c r="AJ39" s="87"/>
      <c r="AK39" s="87"/>
    </row>
    <row r="40" spans="1:37" s="62" customFormat="1" ht="30" x14ac:dyDescent="0.25">
      <c r="A40" s="414"/>
      <c r="B40" s="438"/>
      <c r="C40" s="456"/>
      <c r="D40" s="396"/>
      <c r="E40" s="438"/>
      <c r="F40" s="438"/>
      <c r="G40" s="438"/>
      <c r="H40" s="438"/>
      <c r="I40" s="438"/>
      <c r="J40" s="438"/>
      <c r="K40" s="331"/>
      <c r="L40" s="331"/>
      <c r="M40" s="323"/>
      <c r="N40" s="323"/>
      <c r="O40" s="204" t="s">
        <v>209</v>
      </c>
      <c r="P40" s="331"/>
      <c r="Q40" s="515"/>
      <c r="R40" s="65">
        <v>42931</v>
      </c>
      <c r="S40" s="65">
        <v>44180</v>
      </c>
      <c r="T40" s="331"/>
      <c r="U40" s="75"/>
      <c r="V40" s="75"/>
      <c r="W40" s="76"/>
      <c r="Y40" s="92"/>
      <c r="Z40" s="92"/>
      <c r="AA40" s="92"/>
      <c r="AB40" s="87"/>
      <c r="AC40" s="87"/>
      <c r="AD40" s="87"/>
      <c r="AE40" s="87"/>
      <c r="AF40" s="87"/>
      <c r="AG40" s="87"/>
      <c r="AH40" s="87"/>
      <c r="AI40" s="87"/>
      <c r="AJ40" s="87"/>
      <c r="AK40" s="87"/>
    </row>
    <row r="41" spans="1:37" s="62" customFormat="1" ht="60" x14ac:dyDescent="0.25">
      <c r="A41" s="414"/>
      <c r="B41" s="438"/>
      <c r="C41" s="456"/>
      <c r="D41" s="396"/>
      <c r="E41" s="438"/>
      <c r="F41" s="438"/>
      <c r="G41" s="438"/>
      <c r="H41" s="438"/>
      <c r="I41" s="438"/>
      <c r="J41" s="438"/>
      <c r="K41" s="331"/>
      <c r="L41" s="331"/>
      <c r="M41" s="323"/>
      <c r="N41" s="323"/>
      <c r="O41" s="204" t="s">
        <v>210</v>
      </c>
      <c r="P41" s="331"/>
      <c r="Q41" s="515"/>
      <c r="R41" s="65">
        <v>42931</v>
      </c>
      <c r="S41" s="65">
        <v>44180</v>
      </c>
      <c r="T41" s="331"/>
      <c r="U41" s="75"/>
      <c r="V41" s="75"/>
      <c r="W41" s="76"/>
      <c r="Y41" s="92"/>
      <c r="Z41" s="92"/>
      <c r="AA41" s="92"/>
      <c r="AB41" s="87"/>
      <c r="AC41" s="87"/>
      <c r="AD41" s="87"/>
      <c r="AE41" s="87"/>
      <c r="AF41" s="87"/>
      <c r="AG41" s="87"/>
      <c r="AH41" s="87"/>
      <c r="AI41" s="87"/>
      <c r="AJ41" s="87"/>
      <c r="AK41" s="87"/>
    </row>
    <row r="42" spans="1:37" s="62" customFormat="1" ht="76.5" customHeight="1" thickBot="1" x14ac:dyDescent="0.3">
      <c r="A42" s="414"/>
      <c r="B42" s="438"/>
      <c r="C42" s="456"/>
      <c r="D42" s="396"/>
      <c r="E42" s="438"/>
      <c r="F42" s="438"/>
      <c r="G42" s="438"/>
      <c r="H42" s="438"/>
      <c r="I42" s="438"/>
      <c r="J42" s="438"/>
      <c r="K42" s="331"/>
      <c r="L42" s="331"/>
      <c r="M42" s="323"/>
      <c r="N42" s="323"/>
      <c r="O42" s="204" t="s">
        <v>293</v>
      </c>
      <c r="P42" s="331"/>
      <c r="Q42" s="515"/>
      <c r="R42" s="65">
        <v>42931</v>
      </c>
      <c r="S42" s="65">
        <v>44180</v>
      </c>
      <c r="T42" s="331"/>
      <c r="U42" s="75"/>
      <c r="V42" s="75"/>
      <c r="W42" s="76"/>
      <c r="Y42" s="92"/>
      <c r="Z42" s="92"/>
      <c r="AA42" s="92"/>
      <c r="AB42" s="87"/>
      <c r="AC42" s="87"/>
      <c r="AD42" s="87"/>
      <c r="AE42" s="87"/>
      <c r="AF42" s="87"/>
      <c r="AG42" s="87"/>
      <c r="AH42" s="87"/>
      <c r="AI42" s="87"/>
      <c r="AJ42" s="87"/>
      <c r="AK42" s="87"/>
    </row>
    <row r="43" spans="1:37" ht="51" customHeight="1" x14ac:dyDescent="0.25">
      <c r="A43" s="414"/>
      <c r="B43" s="384" t="s">
        <v>211</v>
      </c>
      <c r="C43" s="386" t="s">
        <v>212</v>
      </c>
      <c r="D43" s="396"/>
      <c r="E43" s="325" t="s">
        <v>213</v>
      </c>
      <c r="F43" s="325">
        <v>0</v>
      </c>
      <c r="G43" s="387">
        <v>15</v>
      </c>
      <c r="H43" s="325">
        <v>213</v>
      </c>
      <c r="I43" s="325">
        <v>213</v>
      </c>
      <c r="J43" s="325">
        <v>213</v>
      </c>
      <c r="K43" s="388" t="s">
        <v>214</v>
      </c>
      <c r="L43" s="374" t="s">
        <v>277</v>
      </c>
      <c r="M43" s="375">
        <v>42856</v>
      </c>
      <c r="N43" s="376">
        <v>44195</v>
      </c>
      <c r="O43" s="204" t="s">
        <v>215</v>
      </c>
      <c r="P43" s="379" t="s">
        <v>216</v>
      </c>
      <c r="Q43" s="516">
        <v>700000000</v>
      </c>
      <c r="R43" s="66">
        <v>42856</v>
      </c>
      <c r="S43" s="67">
        <v>42870</v>
      </c>
      <c r="T43" s="382" t="s">
        <v>284</v>
      </c>
      <c r="U43" s="325"/>
      <c r="V43" s="325"/>
      <c r="W43" s="325"/>
      <c r="X43" s="63"/>
      <c r="Y43" s="92"/>
      <c r="Z43" s="92"/>
      <c r="AA43" s="92"/>
      <c r="AB43" s="85"/>
      <c r="AC43" s="85"/>
      <c r="AD43" s="85"/>
      <c r="AE43" s="85"/>
      <c r="AF43" s="85"/>
      <c r="AG43" s="85"/>
      <c r="AH43" s="85"/>
      <c r="AI43" s="85"/>
      <c r="AJ43" s="85"/>
      <c r="AK43" s="85"/>
    </row>
    <row r="44" spans="1:37" ht="54" customHeight="1" x14ac:dyDescent="0.25">
      <c r="A44" s="414"/>
      <c r="B44" s="385"/>
      <c r="C44" s="386"/>
      <c r="D44" s="396"/>
      <c r="E44" s="325"/>
      <c r="F44" s="325"/>
      <c r="G44" s="387"/>
      <c r="H44" s="325"/>
      <c r="I44" s="325"/>
      <c r="J44" s="325"/>
      <c r="K44" s="389"/>
      <c r="L44" s="374"/>
      <c r="M44" s="375"/>
      <c r="N44" s="377"/>
      <c r="O44" s="204" t="s">
        <v>281</v>
      </c>
      <c r="P44" s="380"/>
      <c r="Q44" s="516"/>
      <c r="R44" s="66">
        <v>42901</v>
      </c>
      <c r="S44" s="67">
        <v>44180</v>
      </c>
      <c r="T44" s="382"/>
      <c r="U44" s="325"/>
      <c r="V44" s="325"/>
      <c r="W44" s="325"/>
      <c r="X44" s="63"/>
      <c r="Y44" s="92"/>
      <c r="Z44" s="92"/>
      <c r="AA44" s="92"/>
      <c r="AB44" s="85"/>
      <c r="AC44" s="85"/>
      <c r="AD44" s="85"/>
      <c r="AE44" s="85"/>
      <c r="AF44" s="85"/>
      <c r="AG44" s="85"/>
      <c r="AH44" s="85"/>
      <c r="AI44" s="85"/>
      <c r="AJ44" s="85"/>
      <c r="AK44" s="85"/>
    </row>
    <row r="45" spans="1:37" ht="45" x14ac:dyDescent="0.25">
      <c r="A45" s="414"/>
      <c r="B45" s="385"/>
      <c r="C45" s="386"/>
      <c r="D45" s="396"/>
      <c r="E45" s="325"/>
      <c r="F45" s="325"/>
      <c r="G45" s="387"/>
      <c r="H45" s="325"/>
      <c r="I45" s="325"/>
      <c r="J45" s="325"/>
      <c r="K45" s="389"/>
      <c r="L45" s="374"/>
      <c r="M45" s="375"/>
      <c r="N45" s="377"/>
      <c r="O45" s="204" t="s">
        <v>278</v>
      </c>
      <c r="P45" s="380"/>
      <c r="Q45" s="516"/>
      <c r="R45" s="66">
        <v>43174</v>
      </c>
      <c r="S45" s="67">
        <v>44180</v>
      </c>
      <c r="T45" s="382"/>
      <c r="U45" s="325"/>
      <c r="V45" s="325"/>
      <c r="W45" s="325"/>
      <c r="X45" s="63"/>
      <c r="Y45" s="92"/>
      <c r="Z45" s="92"/>
      <c r="AA45" s="92"/>
      <c r="AB45" s="85"/>
      <c r="AC45" s="85"/>
      <c r="AD45" s="85"/>
      <c r="AE45" s="85"/>
      <c r="AF45" s="85"/>
      <c r="AG45" s="85"/>
      <c r="AH45" s="85"/>
      <c r="AI45" s="85"/>
      <c r="AJ45" s="85"/>
      <c r="AK45" s="85"/>
    </row>
    <row r="46" spans="1:37" ht="64.5" customHeight="1" x14ac:dyDescent="0.25">
      <c r="A46" s="414"/>
      <c r="B46" s="385"/>
      <c r="C46" s="386"/>
      <c r="D46" s="396"/>
      <c r="E46" s="325"/>
      <c r="F46" s="325"/>
      <c r="G46" s="387"/>
      <c r="H46" s="325"/>
      <c r="I46" s="325"/>
      <c r="J46" s="325"/>
      <c r="K46" s="389"/>
      <c r="L46" s="374"/>
      <c r="M46" s="375"/>
      <c r="N46" s="377"/>
      <c r="O46" s="207" t="s">
        <v>279</v>
      </c>
      <c r="P46" s="380"/>
      <c r="Q46" s="516"/>
      <c r="R46" s="66">
        <v>42856</v>
      </c>
      <c r="S46" s="67">
        <v>44180</v>
      </c>
      <c r="T46" s="382"/>
      <c r="U46" s="325"/>
      <c r="V46" s="325"/>
      <c r="W46" s="325"/>
      <c r="X46" s="63"/>
      <c r="Y46" s="92"/>
      <c r="Z46" s="92"/>
      <c r="AA46" s="92"/>
      <c r="AB46" s="85"/>
      <c r="AC46" s="85"/>
      <c r="AD46" s="85"/>
      <c r="AE46" s="85"/>
      <c r="AF46" s="85"/>
      <c r="AG46" s="85"/>
      <c r="AH46" s="85"/>
      <c r="AI46" s="85"/>
      <c r="AJ46" s="85"/>
      <c r="AK46" s="85"/>
    </row>
    <row r="47" spans="1:37" ht="60" x14ac:dyDescent="0.25">
      <c r="A47" s="414"/>
      <c r="B47" s="385"/>
      <c r="C47" s="386"/>
      <c r="D47" s="396"/>
      <c r="E47" s="325"/>
      <c r="F47" s="325"/>
      <c r="G47" s="387"/>
      <c r="H47" s="325"/>
      <c r="I47" s="325"/>
      <c r="J47" s="325"/>
      <c r="K47" s="389"/>
      <c r="L47" s="374"/>
      <c r="M47" s="374"/>
      <c r="N47" s="378"/>
      <c r="O47" s="207" t="s">
        <v>280</v>
      </c>
      <c r="P47" s="381"/>
      <c r="Q47" s="516"/>
      <c r="R47" s="66">
        <v>43266</v>
      </c>
      <c r="S47" s="67">
        <v>44195</v>
      </c>
      <c r="T47" s="383"/>
      <c r="U47" s="325"/>
      <c r="V47" s="325"/>
      <c r="W47" s="325"/>
      <c r="X47" s="63"/>
      <c r="Y47" s="92"/>
      <c r="Z47" s="92"/>
      <c r="AA47" s="92"/>
      <c r="AB47" s="85"/>
      <c r="AC47" s="85"/>
      <c r="AD47" s="85"/>
      <c r="AE47" s="85"/>
      <c r="AF47" s="85"/>
      <c r="AG47" s="85"/>
      <c r="AH47" s="85"/>
      <c r="AI47" s="85"/>
      <c r="AJ47" s="85"/>
      <c r="AK47" s="85"/>
    </row>
    <row r="48" spans="1:37" ht="45" x14ac:dyDescent="0.25">
      <c r="A48" s="414"/>
      <c r="B48" s="385"/>
      <c r="C48" s="386"/>
      <c r="D48" s="396"/>
      <c r="E48" s="325"/>
      <c r="F48" s="325"/>
      <c r="G48" s="387"/>
      <c r="H48" s="325"/>
      <c r="I48" s="325"/>
      <c r="J48" s="325"/>
      <c r="K48" s="389"/>
      <c r="L48" s="374"/>
      <c r="M48" s="374"/>
      <c r="N48" s="378"/>
      <c r="O48" s="207" t="s">
        <v>283</v>
      </c>
      <c r="P48" s="381"/>
      <c r="Q48" s="516"/>
      <c r="R48" s="66">
        <v>43266</v>
      </c>
      <c r="S48" s="67">
        <v>44195</v>
      </c>
      <c r="T48" s="383"/>
      <c r="U48" s="325"/>
      <c r="V48" s="325"/>
      <c r="W48" s="325"/>
      <c r="X48" s="63"/>
      <c r="Y48" s="92"/>
      <c r="Z48" s="92"/>
      <c r="AA48" s="92"/>
      <c r="AB48" s="85"/>
      <c r="AC48" s="85"/>
      <c r="AD48" s="85"/>
      <c r="AE48" s="85"/>
      <c r="AF48" s="85"/>
      <c r="AG48" s="85"/>
      <c r="AH48" s="85"/>
      <c r="AI48" s="85"/>
      <c r="AJ48" s="85"/>
      <c r="AK48" s="85"/>
    </row>
    <row r="49" spans="1:37" ht="45" x14ac:dyDescent="0.25">
      <c r="A49" s="414"/>
      <c r="B49" s="385"/>
      <c r="C49" s="386"/>
      <c r="D49" s="396"/>
      <c r="E49" s="325"/>
      <c r="F49" s="325"/>
      <c r="G49" s="387"/>
      <c r="H49" s="325"/>
      <c r="I49" s="325"/>
      <c r="J49" s="325"/>
      <c r="K49" s="389"/>
      <c r="L49" s="374"/>
      <c r="M49" s="374"/>
      <c r="N49" s="378"/>
      <c r="O49" s="207" t="s">
        <v>282</v>
      </c>
      <c r="P49" s="381"/>
      <c r="Q49" s="516"/>
      <c r="R49" s="66">
        <v>43296</v>
      </c>
      <c r="S49" s="67">
        <v>44195</v>
      </c>
      <c r="T49" s="383"/>
      <c r="U49" s="325"/>
      <c r="V49" s="325"/>
      <c r="W49" s="325"/>
      <c r="X49" s="63"/>
      <c r="Y49" s="92"/>
      <c r="Z49" s="92"/>
      <c r="AA49" s="92"/>
      <c r="AB49" s="85"/>
      <c r="AC49" s="85"/>
      <c r="AD49" s="85"/>
      <c r="AE49" s="85"/>
      <c r="AF49" s="85"/>
      <c r="AG49" s="85"/>
      <c r="AH49" s="85"/>
      <c r="AI49" s="85"/>
      <c r="AJ49" s="85"/>
      <c r="AK49" s="85"/>
    </row>
    <row r="50" spans="1:37" ht="168" customHeight="1" x14ac:dyDescent="0.25">
      <c r="A50" s="414"/>
      <c r="B50" s="368"/>
      <c r="C50" s="371"/>
      <c r="D50" s="396"/>
      <c r="E50" s="69" t="s">
        <v>217</v>
      </c>
      <c r="F50" s="77">
        <v>157</v>
      </c>
      <c r="G50" s="77">
        <v>213</v>
      </c>
      <c r="H50" s="77">
        <v>213</v>
      </c>
      <c r="I50" s="77">
        <v>213</v>
      </c>
      <c r="J50" s="77">
        <v>213</v>
      </c>
      <c r="K50" s="69" t="s">
        <v>218</v>
      </c>
      <c r="L50" s="69" t="s">
        <v>219</v>
      </c>
      <c r="M50" s="151">
        <v>42750</v>
      </c>
      <c r="N50" s="151">
        <v>43100</v>
      </c>
      <c r="O50" s="69" t="s">
        <v>220</v>
      </c>
      <c r="P50" s="314" t="s">
        <v>288</v>
      </c>
      <c r="Q50" s="517">
        <v>200000000</v>
      </c>
      <c r="R50" s="68">
        <v>42870</v>
      </c>
      <c r="S50" s="68">
        <v>44196</v>
      </c>
      <c r="T50" s="69" t="s">
        <v>221</v>
      </c>
      <c r="U50" s="77"/>
      <c r="V50" s="77"/>
      <c r="W50" s="78"/>
      <c r="X50" s="63"/>
      <c r="Y50" s="92"/>
      <c r="Z50" s="92"/>
      <c r="AA50" s="92"/>
      <c r="AB50" s="85"/>
      <c r="AC50" s="85"/>
      <c r="AD50" s="85"/>
      <c r="AE50" s="85"/>
      <c r="AF50" s="85"/>
      <c r="AG50" s="85"/>
      <c r="AH50" s="85"/>
      <c r="AI50" s="85"/>
      <c r="AJ50" s="85"/>
      <c r="AK50" s="85"/>
    </row>
    <row r="51" spans="1:37" ht="135" x14ac:dyDescent="0.25">
      <c r="A51" s="414"/>
      <c r="B51" s="369"/>
      <c r="C51" s="372"/>
      <c r="D51" s="396"/>
      <c r="E51" s="69" t="s">
        <v>222</v>
      </c>
      <c r="F51" s="69">
        <v>213</v>
      </c>
      <c r="G51" s="77">
        <v>213</v>
      </c>
      <c r="H51" s="77">
        <v>213</v>
      </c>
      <c r="I51" s="77">
        <v>213</v>
      </c>
      <c r="J51" s="77">
        <v>213</v>
      </c>
      <c r="K51" s="69" t="s">
        <v>223</v>
      </c>
      <c r="L51" s="69" t="s">
        <v>224</v>
      </c>
      <c r="M51" s="151">
        <v>42750</v>
      </c>
      <c r="N51" s="151">
        <v>43100</v>
      </c>
      <c r="O51" s="69" t="s">
        <v>268</v>
      </c>
      <c r="P51" s="315"/>
      <c r="Q51" s="517">
        <v>200000000</v>
      </c>
      <c r="R51" s="68">
        <v>42870</v>
      </c>
      <c r="S51" s="68">
        <v>44196</v>
      </c>
      <c r="T51" s="69" t="s">
        <v>225</v>
      </c>
      <c r="U51" s="77"/>
      <c r="V51" s="77"/>
      <c r="W51" s="78"/>
      <c r="X51" s="63"/>
      <c r="Y51" s="92"/>
      <c r="Z51" s="92"/>
      <c r="AA51" s="92"/>
      <c r="AB51" s="85"/>
      <c r="AC51" s="85"/>
      <c r="AD51" s="85"/>
      <c r="AE51" s="85"/>
      <c r="AF51" s="85"/>
      <c r="AG51" s="85"/>
      <c r="AH51" s="85"/>
      <c r="AI51" s="85"/>
      <c r="AJ51" s="85"/>
      <c r="AK51" s="85"/>
    </row>
    <row r="52" spans="1:37" ht="195" x14ac:dyDescent="0.25">
      <c r="A52" s="414"/>
      <c r="B52" s="369"/>
      <c r="C52" s="372"/>
      <c r="D52" s="396"/>
      <c r="E52" s="69" t="s">
        <v>226</v>
      </c>
      <c r="F52" s="69">
        <v>213</v>
      </c>
      <c r="G52" s="77">
        <v>213</v>
      </c>
      <c r="H52" s="77">
        <v>213</v>
      </c>
      <c r="I52" s="77">
        <v>213</v>
      </c>
      <c r="J52" s="77">
        <v>213</v>
      </c>
      <c r="K52" s="69" t="s">
        <v>227</v>
      </c>
      <c r="L52" s="69" t="s">
        <v>269</v>
      </c>
      <c r="M52" s="151">
        <v>42750</v>
      </c>
      <c r="N52" s="151">
        <v>43100</v>
      </c>
      <c r="O52" s="69" t="s">
        <v>313</v>
      </c>
      <c r="P52" s="315"/>
      <c r="Q52" s="517">
        <v>200000000</v>
      </c>
      <c r="R52" s="68">
        <v>42870</v>
      </c>
      <c r="S52" s="68">
        <v>44196</v>
      </c>
      <c r="T52" s="69" t="s">
        <v>228</v>
      </c>
      <c r="U52" s="77"/>
      <c r="V52" s="77"/>
      <c r="W52" s="78"/>
      <c r="X52" s="63"/>
      <c r="Y52" s="85"/>
      <c r="Z52" s="85"/>
      <c r="AA52" s="85"/>
      <c r="AB52" s="85"/>
      <c r="AC52" s="85"/>
      <c r="AD52" s="85"/>
      <c r="AE52" s="85"/>
      <c r="AF52" s="85"/>
      <c r="AG52" s="85"/>
      <c r="AH52" s="85"/>
      <c r="AI52" s="85"/>
      <c r="AJ52" s="85"/>
      <c r="AK52" s="85"/>
    </row>
    <row r="53" spans="1:37" ht="180" x14ac:dyDescent="0.25">
      <c r="A53" s="414"/>
      <c r="B53" s="369"/>
      <c r="C53" s="372"/>
      <c r="D53" s="396"/>
      <c r="E53" s="69" t="s">
        <v>229</v>
      </c>
      <c r="F53" s="69">
        <v>213</v>
      </c>
      <c r="G53" s="77">
        <v>213</v>
      </c>
      <c r="H53" s="77">
        <v>213</v>
      </c>
      <c r="I53" s="77">
        <v>213</v>
      </c>
      <c r="J53" s="77">
        <v>213</v>
      </c>
      <c r="K53" s="69" t="s">
        <v>230</v>
      </c>
      <c r="L53" s="69" t="s">
        <v>231</v>
      </c>
      <c r="M53" s="151">
        <v>42750</v>
      </c>
      <c r="N53" s="151">
        <v>43100</v>
      </c>
      <c r="O53" s="69" t="s">
        <v>270</v>
      </c>
      <c r="P53" s="315"/>
      <c r="Q53" s="517">
        <v>200000000</v>
      </c>
      <c r="R53" s="68">
        <v>42870</v>
      </c>
      <c r="S53" s="68">
        <v>44196</v>
      </c>
      <c r="T53" s="69" t="s">
        <v>232</v>
      </c>
      <c r="U53" s="77"/>
      <c r="V53" s="77"/>
      <c r="W53" s="78"/>
      <c r="X53" s="63"/>
      <c r="Y53" s="85"/>
      <c r="Z53" s="85"/>
      <c r="AA53" s="85"/>
      <c r="AB53" s="85"/>
      <c r="AC53" s="85"/>
      <c r="AD53" s="85"/>
      <c r="AE53" s="85"/>
      <c r="AF53" s="85"/>
      <c r="AG53" s="85"/>
      <c r="AH53" s="85"/>
      <c r="AI53" s="85"/>
      <c r="AJ53" s="85"/>
      <c r="AK53" s="85"/>
    </row>
    <row r="54" spans="1:37" ht="120" x14ac:dyDescent="0.25">
      <c r="A54" s="414"/>
      <c r="B54" s="369"/>
      <c r="C54" s="372"/>
      <c r="D54" s="396"/>
      <c r="E54" s="69" t="s">
        <v>233</v>
      </c>
      <c r="F54" s="69">
        <v>0</v>
      </c>
      <c r="G54" s="77">
        <v>2</v>
      </c>
      <c r="H54" s="77">
        <v>4</v>
      </c>
      <c r="I54" s="77">
        <v>5</v>
      </c>
      <c r="J54" s="77">
        <v>5</v>
      </c>
      <c r="K54" s="69" t="s">
        <v>234</v>
      </c>
      <c r="L54" s="69" t="s">
        <v>235</v>
      </c>
      <c r="M54" s="151">
        <v>42750</v>
      </c>
      <c r="N54" s="151">
        <v>43100</v>
      </c>
      <c r="O54" s="69" t="s">
        <v>236</v>
      </c>
      <c r="P54" s="315"/>
      <c r="Q54" s="517">
        <v>120000000</v>
      </c>
      <c r="R54" s="68">
        <v>42870</v>
      </c>
      <c r="S54" s="68">
        <v>44196</v>
      </c>
      <c r="T54" s="69" t="s">
        <v>237</v>
      </c>
      <c r="U54" s="77"/>
      <c r="V54" s="77"/>
      <c r="W54" s="78"/>
      <c r="X54" s="63"/>
      <c r="Y54" s="85"/>
      <c r="Z54" s="85"/>
      <c r="AA54" s="85"/>
      <c r="AB54" s="85"/>
      <c r="AC54" s="85"/>
      <c r="AD54" s="85"/>
      <c r="AE54" s="85"/>
      <c r="AF54" s="85"/>
      <c r="AG54" s="85"/>
      <c r="AH54" s="85"/>
      <c r="AI54" s="85"/>
      <c r="AJ54" s="85"/>
      <c r="AK54" s="85"/>
    </row>
    <row r="55" spans="1:37" ht="225" x14ac:dyDescent="0.25">
      <c r="A55" s="414"/>
      <c r="B55" s="370"/>
      <c r="C55" s="373"/>
      <c r="D55" s="396"/>
      <c r="E55" s="69" t="s">
        <v>238</v>
      </c>
      <c r="F55" s="69">
        <v>1</v>
      </c>
      <c r="G55" s="77">
        <v>1</v>
      </c>
      <c r="H55" s="77">
        <v>1</v>
      </c>
      <c r="I55" s="77">
        <v>1</v>
      </c>
      <c r="J55" s="77">
        <v>1</v>
      </c>
      <c r="K55" s="69" t="s">
        <v>239</v>
      </c>
      <c r="L55" s="69" t="s">
        <v>240</v>
      </c>
      <c r="M55" s="151">
        <v>42750</v>
      </c>
      <c r="N55" s="151">
        <v>43100</v>
      </c>
      <c r="O55" s="69" t="s">
        <v>241</v>
      </c>
      <c r="P55" s="315"/>
      <c r="Q55" s="517">
        <v>400000000</v>
      </c>
      <c r="R55" s="68">
        <v>42870</v>
      </c>
      <c r="S55" s="68">
        <v>44196</v>
      </c>
      <c r="T55" s="69" t="s">
        <v>242</v>
      </c>
      <c r="U55" s="77"/>
      <c r="V55" s="77"/>
      <c r="W55" s="78"/>
      <c r="X55" s="63"/>
      <c r="Y55" s="85"/>
      <c r="Z55" s="85"/>
      <c r="AA55" s="85"/>
      <c r="AB55" s="85"/>
      <c r="AC55" s="85"/>
      <c r="AD55" s="85"/>
      <c r="AE55" s="85"/>
      <c r="AF55" s="85"/>
      <c r="AG55" s="85"/>
      <c r="AH55" s="85"/>
      <c r="AI55" s="85"/>
      <c r="AJ55" s="85"/>
      <c r="AK55" s="85"/>
    </row>
    <row r="56" spans="1:37" ht="45" x14ac:dyDescent="0.25">
      <c r="A56" s="414"/>
      <c r="B56" s="332" t="s">
        <v>32</v>
      </c>
      <c r="C56" s="365" t="s">
        <v>26</v>
      </c>
      <c r="D56" s="396"/>
      <c r="E56" s="332" t="s">
        <v>243</v>
      </c>
      <c r="F56" s="332">
        <v>213</v>
      </c>
      <c r="G56" s="361">
        <v>213</v>
      </c>
      <c r="H56" s="361">
        <v>213</v>
      </c>
      <c r="I56" s="361">
        <v>213</v>
      </c>
      <c r="J56" s="361">
        <v>213</v>
      </c>
      <c r="K56" s="332" t="s">
        <v>33</v>
      </c>
      <c r="L56" s="332" t="s">
        <v>34</v>
      </c>
      <c r="M56" s="362" t="s">
        <v>244</v>
      </c>
      <c r="N56" s="322">
        <v>44165</v>
      </c>
      <c r="O56" s="71" t="s">
        <v>245</v>
      </c>
      <c r="P56" s="332" t="s">
        <v>36</v>
      </c>
      <c r="Q56" s="518">
        <v>150000000</v>
      </c>
      <c r="R56" s="70" t="s">
        <v>246</v>
      </c>
      <c r="S56" s="141">
        <v>43920</v>
      </c>
      <c r="T56" s="332" t="s">
        <v>37</v>
      </c>
      <c r="U56" s="347"/>
      <c r="V56" s="79"/>
      <c r="W56" s="80"/>
    </row>
    <row r="57" spans="1:37" ht="135" x14ac:dyDescent="0.25">
      <c r="A57" s="414"/>
      <c r="B57" s="333"/>
      <c r="C57" s="366"/>
      <c r="D57" s="396"/>
      <c r="E57" s="333"/>
      <c r="F57" s="333"/>
      <c r="G57" s="335"/>
      <c r="H57" s="335"/>
      <c r="I57" s="335"/>
      <c r="J57" s="335"/>
      <c r="K57" s="333"/>
      <c r="L57" s="333"/>
      <c r="M57" s="363"/>
      <c r="N57" s="323"/>
      <c r="O57" s="204" t="s">
        <v>271</v>
      </c>
      <c r="P57" s="333"/>
      <c r="Q57" s="519"/>
      <c r="R57" s="70" t="s">
        <v>247</v>
      </c>
      <c r="S57" s="141">
        <v>43920</v>
      </c>
      <c r="T57" s="335"/>
      <c r="U57" s="335"/>
      <c r="V57" s="79"/>
      <c r="W57" s="80"/>
    </row>
    <row r="58" spans="1:37" ht="75" x14ac:dyDescent="0.25">
      <c r="A58" s="414"/>
      <c r="B58" s="333"/>
      <c r="C58" s="366"/>
      <c r="D58" s="396"/>
      <c r="E58" s="333"/>
      <c r="F58" s="333"/>
      <c r="G58" s="335"/>
      <c r="H58" s="335"/>
      <c r="I58" s="335"/>
      <c r="J58" s="335"/>
      <c r="K58" s="333"/>
      <c r="L58" s="333"/>
      <c r="M58" s="363"/>
      <c r="N58" s="323"/>
      <c r="O58" s="71" t="s">
        <v>248</v>
      </c>
      <c r="P58" s="333"/>
      <c r="Q58" s="519"/>
      <c r="R58" s="70" t="s">
        <v>249</v>
      </c>
      <c r="S58" s="141">
        <v>44165</v>
      </c>
      <c r="T58" s="335"/>
      <c r="U58" s="335"/>
      <c r="V58" s="79"/>
      <c r="W58" s="80"/>
    </row>
    <row r="59" spans="1:37" ht="60" x14ac:dyDescent="0.25">
      <c r="A59" s="414"/>
      <c r="B59" s="333"/>
      <c r="C59" s="366"/>
      <c r="D59" s="396"/>
      <c r="E59" s="333"/>
      <c r="F59" s="333"/>
      <c r="G59" s="335"/>
      <c r="H59" s="335"/>
      <c r="I59" s="335"/>
      <c r="J59" s="335"/>
      <c r="K59" s="333"/>
      <c r="L59" s="333"/>
      <c r="M59" s="363"/>
      <c r="N59" s="323"/>
      <c r="O59" s="71" t="s">
        <v>250</v>
      </c>
      <c r="P59" s="333"/>
      <c r="Q59" s="519"/>
      <c r="R59" s="70" t="s">
        <v>246</v>
      </c>
      <c r="S59" s="141">
        <v>44180</v>
      </c>
      <c r="T59" s="335"/>
      <c r="U59" s="335"/>
      <c r="V59" s="79"/>
      <c r="W59" s="80"/>
    </row>
    <row r="60" spans="1:37" ht="30" x14ac:dyDescent="0.25">
      <c r="A60" s="414"/>
      <c r="B60" s="333"/>
      <c r="C60" s="366"/>
      <c r="D60" s="396"/>
      <c r="E60" s="333"/>
      <c r="F60" s="333"/>
      <c r="G60" s="335"/>
      <c r="H60" s="335"/>
      <c r="I60" s="335"/>
      <c r="J60" s="335"/>
      <c r="K60" s="333"/>
      <c r="L60" s="333"/>
      <c r="M60" s="363"/>
      <c r="N60" s="323"/>
      <c r="O60" s="204" t="s">
        <v>251</v>
      </c>
      <c r="P60" s="333"/>
      <c r="Q60" s="519"/>
      <c r="R60" s="70" t="s">
        <v>249</v>
      </c>
      <c r="S60" s="141">
        <v>44165</v>
      </c>
      <c r="T60" s="335"/>
      <c r="U60" s="335"/>
      <c r="V60" s="79"/>
      <c r="W60" s="80"/>
    </row>
    <row r="61" spans="1:37" ht="60" x14ac:dyDescent="0.25">
      <c r="A61" s="415"/>
      <c r="B61" s="334"/>
      <c r="C61" s="367"/>
      <c r="D61" s="242"/>
      <c r="E61" s="334"/>
      <c r="F61" s="334"/>
      <c r="G61" s="336"/>
      <c r="H61" s="336"/>
      <c r="I61" s="336"/>
      <c r="J61" s="336"/>
      <c r="K61" s="334"/>
      <c r="L61" s="334"/>
      <c r="M61" s="364"/>
      <c r="N61" s="324"/>
      <c r="O61" s="204" t="s">
        <v>38</v>
      </c>
      <c r="P61" s="334"/>
      <c r="Q61" s="520"/>
      <c r="R61" s="70" t="s">
        <v>252</v>
      </c>
      <c r="S61" s="141">
        <v>44175</v>
      </c>
      <c r="T61" s="336"/>
      <c r="U61" s="336"/>
      <c r="V61" s="79"/>
      <c r="W61" s="80"/>
    </row>
    <row r="62" spans="1:37" ht="60" x14ac:dyDescent="0.25">
      <c r="A62" s="348"/>
      <c r="B62" s="330" t="s">
        <v>287</v>
      </c>
      <c r="C62" s="352" t="s">
        <v>26</v>
      </c>
      <c r="D62" s="355" t="s">
        <v>39</v>
      </c>
      <c r="E62" s="358">
        <v>47</v>
      </c>
      <c r="F62" s="358">
        <v>0</v>
      </c>
      <c r="G62" s="344">
        <v>5</v>
      </c>
      <c r="H62" s="344">
        <v>15</v>
      </c>
      <c r="I62" s="344">
        <v>30</v>
      </c>
      <c r="J62" s="344">
        <v>47</v>
      </c>
      <c r="K62" s="358" t="s">
        <v>40</v>
      </c>
      <c r="L62" s="358" t="s">
        <v>253</v>
      </c>
      <c r="M62" s="322">
        <v>42736</v>
      </c>
      <c r="N62" s="322">
        <v>44180</v>
      </c>
      <c r="O62" s="36" t="s">
        <v>254</v>
      </c>
      <c r="P62" s="358" t="s">
        <v>36</v>
      </c>
      <c r="Q62" s="514">
        <v>300000000</v>
      </c>
      <c r="R62" s="142">
        <v>42750</v>
      </c>
      <c r="S62" s="142">
        <v>43951</v>
      </c>
      <c r="T62" s="358" t="s">
        <v>42</v>
      </c>
      <c r="U62" s="42"/>
      <c r="V62" s="42"/>
      <c r="W62" s="43"/>
    </row>
    <row r="63" spans="1:37" ht="58.5" customHeight="1" x14ac:dyDescent="0.25">
      <c r="A63" s="349"/>
      <c r="B63" s="331"/>
      <c r="C63" s="353"/>
      <c r="D63" s="356"/>
      <c r="E63" s="359"/>
      <c r="F63" s="359"/>
      <c r="G63" s="345"/>
      <c r="H63" s="345"/>
      <c r="I63" s="345"/>
      <c r="J63" s="345"/>
      <c r="K63" s="359"/>
      <c r="L63" s="359"/>
      <c r="M63" s="323"/>
      <c r="N63" s="323"/>
      <c r="O63" s="36" t="s">
        <v>255</v>
      </c>
      <c r="P63" s="359"/>
      <c r="Q63" s="515"/>
      <c r="R63" s="142">
        <v>42795</v>
      </c>
      <c r="S63" s="142">
        <v>43951</v>
      </c>
      <c r="T63" s="345"/>
      <c r="U63" s="42"/>
      <c r="V63" s="42"/>
      <c r="W63" s="43"/>
    </row>
    <row r="64" spans="1:37" ht="60" x14ac:dyDescent="0.25">
      <c r="A64" s="349"/>
      <c r="B64" s="331"/>
      <c r="C64" s="353"/>
      <c r="D64" s="356"/>
      <c r="E64" s="359"/>
      <c r="F64" s="359"/>
      <c r="G64" s="345"/>
      <c r="H64" s="345"/>
      <c r="I64" s="345"/>
      <c r="J64" s="345"/>
      <c r="K64" s="359"/>
      <c r="L64" s="359"/>
      <c r="M64" s="323"/>
      <c r="N64" s="323"/>
      <c r="O64" s="157" t="s">
        <v>272</v>
      </c>
      <c r="P64" s="359"/>
      <c r="Q64" s="515"/>
      <c r="R64" s="142">
        <v>42826</v>
      </c>
      <c r="S64" s="142">
        <v>43951</v>
      </c>
      <c r="T64" s="345"/>
      <c r="U64" s="42"/>
      <c r="V64" s="42"/>
      <c r="W64" s="43"/>
    </row>
    <row r="65" spans="1:23" ht="55.5" customHeight="1" x14ac:dyDescent="0.25">
      <c r="A65" s="349"/>
      <c r="B65" s="331"/>
      <c r="C65" s="353"/>
      <c r="D65" s="356"/>
      <c r="E65" s="359"/>
      <c r="F65" s="359"/>
      <c r="G65" s="345"/>
      <c r="H65" s="345"/>
      <c r="I65" s="345"/>
      <c r="J65" s="345"/>
      <c r="K65" s="359"/>
      <c r="L65" s="359"/>
      <c r="M65" s="323"/>
      <c r="N65" s="323"/>
      <c r="O65" s="36" t="s">
        <v>43</v>
      </c>
      <c r="P65" s="359"/>
      <c r="Q65" s="515"/>
      <c r="R65" s="142">
        <v>42840</v>
      </c>
      <c r="S65" s="142">
        <v>43952</v>
      </c>
      <c r="T65" s="345"/>
      <c r="U65" s="42"/>
      <c r="V65" s="42"/>
      <c r="W65" s="43"/>
    </row>
    <row r="66" spans="1:23" ht="90" customHeight="1" x14ac:dyDescent="0.25">
      <c r="A66" s="349"/>
      <c r="B66" s="331"/>
      <c r="C66" s="353"/>
      <c r="D66" s="356"/>
      <c r="E66" s="359"/>
      <c r="F66" s="359"/>
      <c r="G66" s="345"/>
      <c r="H66" s="345"/>
      <c r="I66" s="345"/>
      <c r="J66" s="345"/>
      <c r="K66" s="359"/>
      <c r="L66" s="359"/>
      <c r="M66" s="323"/>
      <c r="N66" s="323"/>
      <c r="O66" s="36" t="s">
        <v>273</v>
      </c>
      <c r="P66" s="359"/>
      <c r="Q66" s="515"/>
      <c r="R66" s="142">
        <v>42856</v>
      </c>
      <c r="S66" s="142">
        <v>44012</v>
      </c>
      <c r="T66" s="345"/>
      <c r="U66" s="42"/>
      <c r="V66" s="42"/>
      <c r="W66" s="43"/>
    </row>
    <row r="67" spans="1:23" ht="72" customHeight="1" x14ac:dyDescent="0.25">
      <c r="A67" s="349"/>
      <c r="B67" s="331"/>
      <c r="C67" s="353"/>
      <c r="D67" s="356"/>
      <c r="E67" s="359"/>
      <c r="F67" s="359"/>
      <c r="G67" s="345"/>
      <c r="H67" s="345"/>
      <c r="I67" s="345"/>
      <c r="J67" s="345"/>
      <c r="K67" s="359"/>
      <c r="L67" s="359"/>
      <c r="M67" s="323"/>
      <c r="N67" s="323"/>
      <c r="O67" s="36" t="s">
        <v>256</v>
      </c>
      <c r="P67" s="359"/>
      <c r="Q67" s="515"/>
      <c r="R67" s="142">
        <v>42917</v>
      </c>
      <c r="S67" s="142">
        <v>44042</v>
      </c>
      <c r="T67" s="345"/>
      <c r="U67" s="42"/>
      <c r="V67" s="42"/>
      <c r="W67" s="43"/>
    </row>
    <row r="68" spans="1:23" ht="72" customHeight="1" x14ac:dyDescent="0.25">
      <c r="A68" s="350"/>
      <c r="B68" s="351"/>
      <c r="C68" s="354"/>
      <c r="D68" s="357"/>
      <c r="E68" s="360"/>
      <c r="F68" s="360"/>
      <c r="G68" s="346"/>
      <c r="H68" s="346"/>
      <c r="I68" s="346"/>
      <c r="J68" s="346"/>
      <c r="K68" s="360"/>
      <c r="L68" s="360"/>
      <c r="M68" s="324"/>
      <c r="N68" s="324"/>
      <c r="O68" s="36" t="s">
        <v>257</v>
      </c>
      <c r="P68" s="360"/>
      <c r="Q68" s="521"/>
      <c r="R68" s="142">
        <v>42946</v>
      </c>
      <c r="S68" s="142">
        <v>44180</v>
      </c>
      <c r="T68" s="346"/>
      <c r="U68" s="42"/>
      <c r="V68" s="42"/>
      <c r="W68" s="43"/>
    </row>
    <row r="69" spans="1:23" ht="90" x14ac:dyDescent="0.25">
      <c r="A69" s="340"/>
      <c r="B69" s="337" t="s">
        <v>258</v>
      </c>
      <c r="C69" s="341" t="s">
        <v>212</v>
      </c>
      <c r="D69" s="340" t="s">
        <v>44</v>
      </c>
      <c r="E69" s="342">
        <v>46</v>
      </c>
      <c r="F69" s="342">
        <v>0</v>
      </c>
      <c r="G69" s="342">
        <v>4</v>
      </c>
      <c r="H69" s="342">
        <v>18</v>
      </c>
      <c r="I69" s="342">
        <v>32</v>
      </c>
      <c r="J69" s="342">
        <v>46</v>
      </c>
      <c r="K69" s="337" t="s">
        <v>45</v>
      </c>
      <c r="L69" s="374" t="s">
        <v>46</v>
      </c>
      <c r="M69" s="337" t="s">
        <v>35</v>
      </c>
      <c r="N69" s="337" t="s">
        <v>41</v>
      </c>
      <c r="O69" s="149" t="s">
        <v>274</v>
      </c>
      <c r="P69" s="337" t="s">
        <v>36</v>
      </c>
      <c r="Q69" s="522">
        <v>250000000</v>
      </c>
      <c r="R69" s="171">
        <v>42887</v>
      </c>
      <c r="S69" s="171">
        <v>44012</v>
      </c>
      <c r="T69" s="337" t="s">
        <v>47</v>
      </c>
      <c r="U69" s="150"/>
      <c r="V69" s="150"/>
      <c r="W69" s="81"/>
    </row>
    <row r="70" spans="1:23" ht="30" x14ac:dyDescent="0.25">
      <c r="A70" s="341"/>
      <c r="B70" s="338"/>
      <c r="C70" s="341"/>
      <c r="D70" s="341"/>
      <c r="E70" s="339"/>
      <c r="F70" s="339"/>
      <c r="G70" s="339"/>
      <c r="H70" s="339"/>
      <c r="I70" s="339"/>
      <c r="J70" s="339"/>
      <c r="K70" s="338"/>
      <c r="L70" s="374"/>
      <c r="M70" s="338"/>
      <c r="N70" s="338"/>
      <c r="O70" s="203" t="s">
        <v>259</v>
      </c>
      <c r="P70" s="338"/>
      <c r="Q70" s="523"/>
      <c r="R70" s="171">
        <v>42917</v>
      </c>
      <c r="S70" s="171">
        <v>44073</v>
      </c>
      <c r="T70" s="338"/>
      <c r="U70" s="150"/>
      <c r="V70" s="150"/>
      <c r="W70" s="82"/>
    </row>
    <row r="71" spans="1:23" ht="30" x14ac:dyDescent="0.25">
      <c r="A71" s="341"/>
      <c r="B71" s="338"/>
      <c r="C71" s="341"/>
      <c r="D71" s="341"/>
      <c r="E71" s="339"/>
      <c r="F71" s="339"/>
      <c r="G71" s="339"/>
      <c r="H71" s="339"/>
      <c r="I71" s="339"/>
      <c r="J71" s="339"/>
      <c r="K71" s="338"/>
      <c r="L71" s="374"/>
      <c r="M71" s="338"/>
      <c r="N71" s="338"/>
      <c r="O71" s="149" t="s">
        <v>275</v>
      </c>
      <c r="P71" s="338"/>
      <c r="Q71" s="523"/>
      <c r="R71" s="171">
        <v>42887</v>
      </c>
      <c r="S71" s="171">
        <v>44134</v>
      </c>
      <c r="T71" s="338"/>
      <c r="U71" s="150"/>
      <c r="V71" s="150"/>
      <c r="W71" s="82"/>
    </row>
    <row r="72" spans="1:23" ht="60" x14ac:dyDescent="0.25">
      <c r="A72" s="341"/>
      <c r="B72" s="338"/>
      <c r="C72" s="341"/>
      <c r="D72" s="341"/>
      <c r="E72" s="343"/>
      <c r="F72" s="343"/>
      <c r="G72" s="343"/>
      <c r="H72" s="343"/>
      <c r="I72" s="343"/>
      <c r="J72" s="343"/>
      <c r="K72" s="461"/>
      <c r="L72" s="374"/>
      <c r="M72" s="338"/>
      <c r="N72" s="338"/>
      <c r="O72" s="149" t="s">
        <v>276</v>
      </c>
      <c r="P72" s="338"/>
      <c r="Q72" s="524"/>
      <c r="R72" s="171">
        <v>42979</v>
      </c>
      <c r="S72" s="171">
        <v>44134</v>
      </c>
      <c r="T72" s="338"/>
      <c r="U72" s="150"/>
      <c r="V72" s="150"/>
      <c r="W72" s="82"/>
    </row>
    <row r="73" spans="1:23" ht="120.75" thickBot="1" x14ac:dyDescent="0.3">
      <c r="A73" s="341"/>
      <c r="B73" s="338"/>
      <c r="C73" s="341"/>
      <c r="D73" s="341"/>
      <c r="E73" s="162">
        <v>20</v>
      </c>
      <c r="F73" s="162">
        <v>0</v>
      </c>
      <c r="G73" s="162">
        <v>5</v>
      </c>
      <c r="H73" s="162">
        <v>10</v>
      </c>
      <c r="I73" s="162">
        <v>15</v>
      </c>
      <c r="J73" s="162">
        <v>20</v>
      </c>
      <c r="K73" s="163" t="s">
        <v>48</v>
      </c>
      <c r="L73" s="337"/>
      <c r="M73" s="338"/>
      <c r="N73" s="338"/>
      <c r="O73" s="163" t="s">
        <v>260</v>
      </c>
      <c r="P73" s="338"/>
      <c r="Q73" s="525">
        <v>20000000</v>
      </c>
      <c r="R73" s="171">
        <v>42856</v>
      </c>
      <c r="S73" s="171">
        <v>43069</v>
      </c>
      <c r="T73" s="339"/>
      <c r="U73" s="162"/>
      <c r="V73" s="162"/>
      <c r="W73" s="162"/>
    </row>
    <row r="74" spans="1:23" ht="45.75" thickBot="1" x14ac:dyDescent="0.4">
      <c r="A74" s="167" t="s">
        <v>298</v>
      </c>
      <c r="B74" s="168"/>
      <c r="C74" s="168"/>
      <c r="D74" s="168"/>
      <c r="E74" s="168"/>
      <c r="F74" s="168"/>
      <c r="G74" s="168"/>
      <c r="H74" s="168"/>
      <c r="I74" s="168"/>
      <c r="J74" s="168"/>
      <c r="K74" s="168"/>
      <c r="L74" s="168"/>
      <c r="M74" s="169"/>
      <c r="N74" s="169"/>
      <c r="O74" s="168"/>
      <c r="P74" s="168"/>
      <c r="Q74" s="526">
        <f>SUM(Q3:Q73)</f>
        <v>4627000000</v>
      </c>
      <c r="R74" s="168"/>
      <c r="S74" s="168"/>
      <c r="T74" s="168"/>
      <c r="U74" s="168"/>
      <c r="V74" s="168"/>
      <c r="W74" s="170"/>
    </row>
    <row r="75" spans="1:23" x14ac:dyDescent="0.25">
      <c r="M75" s="84"/>
      <c r="N75" s="84"/>
      <c r="Q75" s="41"/>
    </row>
    <row r="76" spans="1:23" ht="30" customHeight="1" x14ac:dyDescent="0.35">
      <c r="D76" s="457" t="s">
        <v>261</v>
      </c>
      <c r="E76" s="143" t="s">
        <v>262</v>
      </c>
      <c r="F76" s="143"/>
      <c r="G76" s="143"/>
      <c r="H76" s="143"/>
      <c r="I76" s="143"/>
      <c r="J76" s="143"/>
      <c r="M76" s="84"/>
      <c r="N76" s="84"/>
      <c r="Q76" s="41">
        <f>+Q23+Q18+Q16+Q11+Q8+Q3</f>
        <v>187000000</v>
      </c>
      <c r="R76" s="41">
        <f>+Q74-Q76</f>
        <v>4440000000</v>
      </c>
    </row>
    <row r="77" spans="1:23" ht="36.75" customHeight="1" x14ac:dyDescent="0.35">
      <c r="D77" s="457"/>
      <c r="E77" s="143" t="s">
        <v>263</v>
      </c>
      <c r="F77" s="143"/>
      <c r="G77" s="143"/>
      <c r="H77" s="143"/>
      <c r="I77" s="143"/>
      <c r="J77" s="143"/>
      <c r="P77" t="s">
        <v>304</v>
      </c>
      <c r="Q77" s="41">
        <f>+Q74+'MTIC '!Q7+'FORMACION DOCENTE '!Q19</f>
        <v>14976000000</v>
      </c>
    </row>
    <row r="78" spans="1:23" ht="33.75" customHeight="1" x14ac:dyDescent="0.35">
      <c r="D78" s="457"/>
      <c r="E78" s="143" t="s">
        <v>264</v>
      </c>
      <c r="F78" s="143"/>
      <c r="G78" s="143"/>
      <c r="H78" s="143"/>
      <c r="I78" s="143"/>
      <c r="J78" s="143"/>
      <c r="P78" s="41" t="s">
        <v>303</v>
      </c>
      <c r="Q78" s="41">
        <f>10035000000+4440000000</f>
        <v>14475000000</v>
      </c>
      <c r="R78" s="41"/>
      <c r="S78" s="41"/>
      <c r="T78" s="41"/>
    </row>
    <row r="79" spans="1:23" ht="30.75" customHeight="1" x14ac:dyDescent="0.35">
      <c r="D79" s="457"/>
      <c r="E79" s="208" t="s">
        <v>314</v>
      </c>
      <c r="F79" s="208"/>
      <c r="G79" s="208"/>
      <c r="H79" s="208"/>
      <c r="I79" s="208"/>
      <c r="J79" s="208"/>
      <c r="P79" s="41" t="s">
        <v>302</v>
      </c>
      <c r="Q79" s="41">
        <f>250000000+187000000+40000000</f>
        <v>477000000</v>
      </c>
      <c r="R79" s="41"/>
      <c r="S79" s="41"/>
      <c r="T79" s="41"/>
      <c r="U79">
        <v>4627000000</v>
      </c>
    </row>
    <row r="80" spans="1:23" ht="21" x14ac:dyDescent="0.35">
      <c r="D80" s="457"/>
      <c r="E80" s="143" t="s">
        <v>265</v>
      </c>
      <c r="F80" s="143"/>
      <c r="G80" s="143"/>
      <c r="H80" s="143"/>
      <c r="I80" s="143"/>
      <c r="J80" s="143"/>
      <c r="P80" s="41"/>
      <c r="Q80" s="41">
        <f>SUM(Q78:Q79)</f>
        <v>14952000000</v>
      </c>
      <c r="R80" s="41"/>
      <c r="S80" s="41"/>
      <c r="T80" s="41"/>
    </row>
    <row r="81" spans="4:31" ht="21" x14ac:dyDescent="0.35">
      <c r="D81" s="457"/>
      <c r="E81" s="143"/>
      <c r="F81" s="143"/>
      <c r="G81" s="143"/>
      <c r="H81" s="143"/>
      <c r="I81" s="143"/>
      <c r="J81" s="143"/>
      <c r="P81" s="41"/>
      <c r="Q81" s="41"/>
      <c r="R81" s="41"/>
      <c r="S81" s="41"/>
      <c r="T81" s="41"/>
    </row>
    <row r="82" spans="4:31" ht="21" x14ac:dyDescent="0.35">
      <c r="D82" s="457"/>
      <c r="E82" s="143"/>
      <c r="F82" s="143"/>
      <c r="G82" s="143"/>
      <c r="H82" s="143"/>
      <c r="I82" s="143"/>
      <c r="J82" s="143"/>
      <c r="P82" s="41"/>
      <c r="Q82" s="41"/>
      <c r="R82" s="41"/>
      <c r="S82" s="41"/>
      <c r="T82" s="41"/>
    </row>
    <row r="83" spans="4:31" ht="69" customHeight="1" x14ac:dyDescent="0.35">
      <c r="D83" s="457"/>
      <c r="E83" s="144"/>
      <c r="F83" s="144"/>
      <c r="G83" s="144"/>
      <c r="H83" s="144"/>
      <c r="I83" s="144"/>
      <c r="J83" s="144"/>
      <c r="K83" s="92"/>
      <c r="L83" s="92"/>
      <c r="M83" s="92"/>
      <c r="N83" s="92"/>
      <c r="O83" s="92"/>
      <c r="P83" s="92"/>
      <c r="Q83" s="92"/>
      <c r="R83" s="92"/>
      <c r="S83" s="92"/>
      <c r="T83" s="92"/>
      <c r="U83" s="92"/>
      <c r="V83" s="92"/>
      <c r="W83" s="92"/>
      <c r="X83" s="92"/>
      <c r="Y83" s="92"/>
      <c r="Z83" s="92"/>
      <c r="AA83" s="92"/>
      <c r="AB83" s="92"/>
      <c r="AC83" s="92"/>
      <c r="AD83" s="92"/>
      <c r="AE83" s="136"/>
    </row>
    <row r="84" spans="4:31" x14ac:dyDescent="0.25">
      <c r="E84" s="145"/>
      <c r="F84" s="145"/>
      <c r="G84" s="301"/>
      <c r="H84" s="145"/>
      <c r="I84" s="301"/>
      <c r="J84" s="301"/>
      <c r="K84" s="301"/>
      <c r="L84" s="301"/>
      <c r="M84" s="301"/>
      <c r="N84" s="301"/>
      <c r="O84" s="301"/>
      <c r="P84" s="311"/>
      <c r="Q84" s="311"/>
      <c r="R84" s="312"/>
      <c r="S84" s="147"/>
      <c r="T84" s="311"/>
      <c r="U84" s="299"/>
      <c r="V84" s="300"/>
      <c r="W84" s="300"/>
      <c r="X84" s="301"/>
      <c r="Y84" s="145"/>
      <c r="Z84" s="145"/>
      <c r="AA84" s="145"/>
      <c r="AB84" s="92"/>
      <c r="AC84" s="92"/>
      <c r="AD84" s="92"/>
      <c r="AE84" s="136"/>
    </row>
    <row r="85" spans="4:31" x14ac:dyDescent="0.25">
      <c r="E85" s="145"/>
      <c r="F85" s="145"/>
      <c r="G85" s="301"/>
      <c r="H85" s="145"/>
      <c r="I85" s="301"/>
      <c r="J85" s="301"/>
      <c r="K85" s="301"/>
      <c r="L85" s="301"/>
      <c r="M85" s="301"/>
      <c r="N85" s="301"/>
      <c r="O85" s="301"/>
      <c r="P85" s="311"/>
      <c r="Q85" s="311"/>
      <c r="R85" s="311"/>
      <c r="S85" s="147"/>
      <c r="T85" s="311"/>
      <c r="U85" s="299"/>
      <c r="V85" s="300"/>
      <c r="W85" s="300"/>
      <c r="X85" s="301"/>
      <c r="Y85" s="145"/>
      <c r="Z85" s="145"/>
      <c r="AA85" s="145"/>
      <c r="AB85" s="92"/>
      <c r="AC85" s="92"/>
      <c r="AD85" s="92"/>
      <c r="AE85" s="136"/>
    </row>
    <row r="86" spans="4:31" x14ac:dyDescent="0.25">
      <c r="E86" s="145"/>
      <c r="F86" s="145"/>
      <c r="G86" s="301"/>
      <c r="H86" s="145"/>
      <c r="I86" s="301"/>
      <c r="J86" s="301"/>
      <c r="K86" s="301"/>
      <c r="L86" s="301"/>
      <c r="M86" s="301"/>
      <c r="N86" s="301"/>
      <c r="O86" s="301"/>
      <c r="P86" s="311"/>
      <c r="Q86" s="311"/>
      <c r="R86" s="311"/>
      <c r="S86" s="147"/>
      <c r="T86" s="311"/>
      <c r="U86" s="299"/>
      <c r="V86" s="300"/>
      <c r="W86" s="300"/>
      <c r="X86" s="301"/>
      <c r="Y86" s="145"/>
      <c r="Z86" s="145"/>
      <c r="AA86" s="145"/>
      <c r="AB86" s="92"/>
      <c r="AC86" s="92"/>
      <c r="AD86" s="92"/>
      <c r="AE86" s="136"/>
    </row>
    <row r="87" spans="4:31" x14ac:dyDescent="0.25">
      <c r="E87" s="145"/>
      <c r="F87" s="145"/>
      <c r="G87" s="301"/>
      <c r="H87" s="145"/>
      <c r="I87" s="301"/>
      <c r="J87" s="301"/>
      <c r="K87" s="301"/>
      <c r="L87" s="301"/>
      <c r="M87" s="301"/>
      <c r="N87" s="301"/>
      <c r="O87" s="301"/>
      <c r="P87" s="311"/>
      <c r="Q87" s="311"/>
      <c r="R87" s="311"/>
      <c r="S87" s="147"/>
      <c r="T87" s="311"/>
      <c r="U87" s="299"/>
      <c r="V87" s="300"/>
      <c r="W87" s="300"/>
      <c r="X87" s="301"/>
      <c r="Y87" s="145"/>
      <c r="Z87" s="145"/>
      <c r="AA87" s="145"/>
      <c r="AB87" s="92"/>
      <c r="AC87" s="92"/>
      <c r="AD87" s="92"/>
      <c r="AE87" s="136"/>
    </row>
    <row r="88" spans="4:31" x14ac:dyDescent="0.25">
      <c r="E88" s="145"/>
      <c r="F88" s="145"/>
      <c r="G88" s="301"/>
      <c r="H88" s="145"/>
      <c r="I88" s="301"/>
      <c r="J88" s="301"/>
      <c r="K88" s="301"/>
      <c r="L88" s="301"/>
      <c r="M88" s="301"/>
      <c r="N88" s="301"/>
      <c r="O88" s="301"/>
      <c r="P88" s="311"/>
      <c r="Q88" s="311"/>
      <c r="R88" s="311"/>
      <c r="S88" s="147"/>
      <c r="T88" s="311"/>
      <c r="U88" s="299"/>
      <c r="V88" s="300"/>
      <c r="W88" s="300"/>
      <c r="X88" s="301"/>
      <c r="Y88" s="145"/>
      <c r="Z88" s="145"/>
      <c r="AA88" s="145"/>
      <c r="AB88" s="92"/>
      <c r="AC88" s="92"/>
      <c r="AD88" s="92"/>
      <c r="AE88" s="136"/>
    </row>
    <row r="89" spans="4:31" x14ac:dyDescent="0.25">
      <c r="E89" s="145"/>
      <c r="F89" s="145"/>
      <c r="G89" s="301"/>
      <c r="H89" s="145"/>
      <c r="I89" s="301"/>
      <c r="J89" s="301"/>
      <c r="K89" s="301"/>
      <c r="L89" s="301"/>
      <c r="M89" s="301"/>
      <c r="N89" s="301"/>
      <c r="O89" s="301"/>
      <c r="P89" s="311"/>
      <c r="Q89" s="311"/>
      <c r="R89" s="311"/>
      <c r="S89" s="147"/>
      <c r="T89" s="311"/>
      <c r="U89" s="299"/>
      <c r="V89" s="300"/>
      <c r="W89" s="300"/>
      <c r="X89" s="301"/>
      <c r="Y89" s="145"/>
      <c r="Z89" s="145"/>
      <c r="AA89" s="145"/>
      <c r="AB89" s="92"/>
      <c r="AC89" s="92"/>
      <c r="AD89" s="92"/>
      <c r="AE89" s="136"/>
    </row>
    <row r="90" spans="4:31" x14ac:dyDescent="0.25">
      <c r="E90" s="145"/>
      <c r="F90" s="145"/>
      <c r="G90" s="301"/>
      <c r="H90" s="145"/>
      <c r="I90" s="301"/>
      <c r="J90" s="301"/>
      <c r="K90" s="301"/>
      <c r="L90" s="301"/>
      <c r="M90" s="301"/>
      <c r="N90" s="301"/>
      <c r="O90" s="301"/>
      <c r="P90" s="311"/>
      <c r="Q90" s="311"/>
      <c r="R90" s="311"/>
      <c r="S90" s="147"/>
      <c r="T90" s="311"/>
      <c r="U90" s="299"/>
      <c r="V90" s="300"/>
      <c r="W90" s="300"/>
      <c r="X90" s="301"/>
      <c r="Y90" s="145"/>
      <c r="Z90" s="145"/>
      <c r="AA90" s="145"/>
      <c r="AB90" s="92"/>
      <c r="AC90" s="92"/>
      <c r="AD90" s="92"/>
      <c r="AE90" s="136"/>
    </row>
    <row r="91" spans="4:31" x14ac:dyDescent="0.25">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136"/>
    </row>
  </sheetData>
  <mergeCells count="206">
    <mergeCell ref="Q26:Q31"/>
    <mergeCell ref="Q3:Q7"/>
    <mergeCell ref="Q8:Q10"/>
    <mergeCell ref="T8:T10"/>
    <mergeCell ref="N3:N7"/>
    <mergeCell ref="P3:P7"/>
    <mergeCell ref="T3:T7"/>
    <mergeCell ref="C3:C7"/>
    <mergeCell ref="C8:C10"/>
    <mergeCell ref="C16:C17"/>
    <mergeCell ref="C11:C15"/>
    <mergeCell ref="T23:T25"/>
    <mergeCell ref="Q23:Q25"/>
    <mergeCell ref="P23:P25"/>
    <mergeCell ref="P18:P21"/>
    <mergeCell ref="N26:N31"/>
    <mergeCell ref="G26:G31"/>
    <mergeCell ref="H26:H31"/>
    <mergeCell ref="I26:I31"/>
    <mergeCell ref="J26:J31"/>
    <mergeCell ref="E26:E31"/>
    <mergeCell ref="F26:F31"/>
    <mergeCell ref="C39:C42"/>
    <mergeCell ref="E39:E42"/>
    <mergeCell ref="D76:D83"/>
    <mergeCell ref="K23:K25"/>
    <mergeCell ref="L23:L25"/>
    <mergeCell ref="M23:M25"/>
    <mergeCell ref="H39:H42"/>
    <mergeCell ref="I39:I42"/>
    <mergeCell ref="J39:J42"/>
    <mergeCell ref="H69:H72"/>
    <mergeCell ref="I69:I72"/>
    <mergeCell ref="J69:J72"/>
    <mergeCell ref="K69:K72"/>
    <mergeCell ref="L69:L73"/>
    <mergeCell ref="M69:M73"/>
    <mergeCell ref="B39:B42"/>
    <mergeCell ref="W8:W10"/>
    <mergeCell ref="D8:D10"/>
    <mergeCell ref="M8:M10"/>
    <mergeCell ref="N8:N10"/>
    <mergeCell ref="P8:P10"/>
    <mergeCell ref="E11:E15"/>
    <mergeCell ref="F11:F15"/>
    <mergeCell ref="G11:G15"/>
    <mergeCell ref="H11:H15"/>
    <mergeCell ref="I11:I15"/>
    <mergeCell ref="J11:J15"/>
    <mergeCell ref="K11:K15"/>
    <mergeCell ref="M11:M15"/>
    <mergeCell ref="T11:T15"/>
    <mergeCell ref="Q11:Q15"/>
    <mergeCell ref="P16:P17"/>
    <mergeCell ref="Q16:Q17"/>
    <mergeCell ref="T16:T17"/>
    <mergeCell ref="Q32:Q38"/>
    <mergeCell ref="P39:P42"/>
    <mergeCell ref="Q39:Q42"/>
    <mergeCell ref="F39:F42"/>
    <mergeCell ref="G39:G42"/>
    <mergeCell ref="A3:A61"/>
    <mergeCell ref="F3:F7"/>
    <mergeCell ref="G3:G7"/>
    <mergeCell ref="H3:H7"/>
    <mergeCell ref="I3:I7"/>
    <mergeCell ref="J3:J7"/>
    <mergeCell ref="L3:L7"/>
    <mergeCell ref="M3:M7"/>
    <mergeCell ref="C18:C21"/>
    <mergeCell ref="B16:B17"/>
    <mergeCell ref="B18:B21"/>
    <mergeCell ref="E18:E21"/>
    <mergeCell ref="B23:B25"/>
    <mergeCell ref="C23:C25"/>
    <mergeCell ref="E23:E25"/>
    <mergeCell ref="F23:F25"/>
    <mergeCell ref="G23:G25"/>
    <mergeCell ref="H23:H25"/>
    <mergeCell ref="I23:I25"/>
    <mergeCell ref="J23:J25"/>
    <mergeCell ref="J32:J38"/>
    <mergeCell ref="K32:K38"/>
    <mergeCell ref="L32:L38"/>
    <mergeCell ref="M32:M38"/>
    <mergeCell ref="Y2:AA2"/>
    <mergeCell ref="B32:B38"/>
    <mergeCell ref="C32:C38"/>
    <mergeCell ref="D32:D61"/>
    <mergeCell ref="E32:E38"/>
    <mergeCell ref="F32:F38"/>
    <mergeCell ref="G32:G38"/>
    <mergeCell ref="H32:H38"/>
    <mergeCell ref="I32:I38"/>
    <mergeCell ref="E3:E7"/>
    <mergeCell ref="K3:K7"/>
    <mergeCell ref="B3:B7"/>
    <mergeCell ref="B8:B10"/>
    <mergeCell ref="E8:E10"/>
    <mergeCell ref="L8:L10"/>
    <mergeCell ref="L11:L15"/>
    <mergeCell ref="N11:N15"/>
    <mergeCell ref="P11:P15"/>
    <mergeCell ref="B11:B15"/>
    <mergeCell ref="L16:L17"/>
    <mergeCell ref="K39:K42"/>
    <mergeCell ref="L39:L42"/>
    <mergeCell ref="M39:M42"/>
    <mergeCell ref="N39:N42"/>
    <mergeCell ref="B50:B55"/>
    <mergeCell ref="C50:C55"/>
    <mergeCell ref="P50:P55"/>
    <mergeCell ref="L43:L49"/>
    <mergeCell ref="M43:M49"/>
    <mergeCell ref="N43:N49"/>
    <mergeCell ref="P43:P49"/>
    <mergeCell ref="Q43:Q49"/>
    <mergeCell ref="T43:T49"/>
    <mergeCell ref="B43:B49"/>
    <mergeCell ref="C43:C49"/>
    <mergeCell ref="E43:E49"/>
    <mergeCell ref="F43:F49"/>
    <mergeCell ref="G43:G49"/>
    <mergeCell ref="H43:H49"/>
    <mergeCell ref="I43:I49"/>
    <mergeCell ref="J43:J49"/>
    <mergeCell ref="K43:K49"/>
    <mergeCell ref="U56:U61"/>
    <mergeCell ref="A62:A68"/>
    <mergeCell ref="B62:B68"/>
    <mergeCell ref="C62:C68"/>
    <mergeCell ref="D62:D68"/>
    <mergeCell ref="E62:E68"/>
    <mergeCell ref="F62:F68"/>
    <mergeCell ref="I56:I61"/>
    <mergeCell ref="J56:J61"/>
    <mergeCell ref="K56:K61"/>
    <mergeCell ref="L56:L61"/>
    <mergeCell ref="M56:M61"/>
    <mergeCell ref="N56:N61"/>
    <mergeCell ref="B56:B61"/>
    <mergeCell ref="C56:C61"/>
    <mergeCell ref="E56:E61"/>
    <mergeCell ref="F56:F61"/>
    <mergeCell ref="G56:G61"/>
    <mergeCell ref="H56:H61"/>
    <mergeCell ref="P62:P68"/>
    <mergeCell ref="Q62:Q68"/>
    <mergeCell ref="T62:T68"/>
    <mergeCell ref="K62:K68"/>
    <mergeCell ref="L62:L68"/>
    <mergeCell ref="A69:A73"/>
    <mergeCell ref="B69:B73"/>
    <mergeCell ref="C69:C73"/>
    <mergeCell ref="D69:D73"/>
    <mergeCell ref="E69:E72"/>
    <mergeCell ref="G62:G68"/>
    <mergeCell ref="H62:H68"/>
    <mergeCell ref="I62:I68"/>
    <mergeCell ref="J62:J68"/>
    <mergeCell ref="F69:F72"/>
    <mergeCell ref="G69:G72"/>
    <mergeCell ref="N32:N38"/>
    <mergeCell ref="P32:P38"/>
    <mergeCell ref="T39:T42"/>
    <mergeCell ref="G84:G90"/>
    <mergeCell ref="I84:I90"/>
    <mergeCell ref="J84:J90"/>
    <mergeCell ref="K84:K90"/>
    <mergeCell ref="L84:L90"/>
    <mergeCell ref="M84:M90"/>
    <mergeCell ref="N84:N90"/>
    <mergeCell ref="O84:O90"/>
    <mergeCell ref="P84:P90"/>
    <mergeCell ref="T32:T38"/>
    <mergeCell ref="P56:P61"/>
    <mergeCell ref="Q56:Q61"/>
    <mergeCell ref="T56:T61"/>
    <mergeCell ref="N69:N73"/>
    <mergeCell ref="P69:P73"/>
    <mergeCell ref="Q69:Q72"/>
    <mergeCell ref="T69:T73"/>
    <mergeCell ref="B26:B31"/>
    <mergeCell ref="C26:C31"/>
    <mergeCell ref="K26:K31"/>
    <mergeCell ref="U84:U90"/>
    <mergeCell ref="V84:V90"/>
    <mergeCell ref="W84:W90"/>
    <mergeCell ref="X84:X90"/>
    <mergeCell ref="L18:L22"/>
    <mergeCell ref="T18:T22"/>
    <mergeCell ref="M18:M22"/>
    <mergeCell ref="N18:N22"/>
    <mergeCell ref="Q18:Q22"/>
    <mergeCell ref="Q84:Q90"/>
    <mergeCell ref="R84:R90"/>
    <mergeCell ref="T84:T90"/>
    <mergeCell ref="T26:T31"/>
    <mergeCell ref="L26:L31"/>
    <mergeCell ref="M26:M31"/>
    <mergeCell ref="N23:N25"/>
    <mergeCell ref="M62:M68"/>
    <mergeCell ref="N62:N68"/>
    <mergeCell ref="U43:U49"/>
    <mergeCell ref="V43:V49"/>
    <mergeCell ref="W43:W49"/>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A14" sqref="A14"/>
    </sheetView>
  </sheetViews>
  <sheetFormatPr baseColWidth="10" defaultRowHeight="15" x14ac:dyDescent="0.25"/>
  <cols>
    <col min="1" max="1" width="38.5703125" customWidth="1"/>
    <col min="2" max="2" width="26" customWidth="1"/>
    <col min="3" max="3" width="21.7109375" customWidth="1"/>
    <col min="9" max="9" width="12" bestFit="1" customWidth="1"/>
  </cols>
  <sheetData>
    <row r="1" spans="1:12" ht="45" x14ac:dyDescent="0.25">
      <c r="A1" s="483" t="s">
        <v>306</v>
      </c>
      <c r="B1" s="194" t="s">
        <v>305</v>
      </c>
      <c r="C1" s="195">
        <v>187000000</v>
      </c>
      <c r="D1" s="191"/>
      <c r="E1" s="191"/>
      <c r="F1" s="191"/>
      <c r="G1" s="191"/>
      <c r="H1" s="191"/>
      <c r="I1" s="191"/>
      <c r="J1" s="191"/>
      <c r="K1" s="191"/>
      <c r="L1" s="191"/>
    </row>
    <row r="2" spans="1:12" ht="30" x14ac:dyDescent="0.25">
      <c r="A2" s="484"/>
      <c r="B2" s="193" t="s">
        <v>311</v>
      </c>
      <c r="C2" s="196">
        <v>4440000000</v>
      </c>
      <c r="D2" s="191"/>
      <c r="E2" s="191"/>
      <c r="F2" s="191"/>
      <c r="G2" s="191"/>
      <c r="H2" s="191"/>
      <c r="I2" s="191"/>
      <c r="J2" s="191"/>
      <c r="K2" s="191"/>
      <c r="L2" s="191"/>
    </row>
    <row r="3" spans="1:12" ht="15.75" thickBot="1" x14ac:dyDescent="0.3">
      <c r="A3" s="202" t="s">
        <v>309</v>
      </c>
      <c r="B3" s="197"/>
      <c r="C3" s="201">
        <f>SUM(C1:C2)</f>
        <v>4627000000</v>
      </c>
      <c r="D3" s="191"/>
      <c r="E3" s="191"/>
      <c r="F3" s="191"/>
      <c r="G3" s="191"/>
      <c r="H3" s="191"/>
      <c r="I3" s="191"/>
      <c r="J3" s="191"/>
      <c r="K3" s="191"/>
      <c r="L3" s="191"/>
    </row>
    <row r="4" spans="1:12" x14ac:dyDescent="0.25">
      <c r="A4" s="199"/>
      <c r="B4" s="200"/>
      <c r="C4" s="200"/>
      <c r="D4" s="199"/>
      <c r="E4" s="199"/>
      <c r="F4" s="199"/>
      <c r="G4" s="191"/>
      <c r="H4" s="191"/>
      <c r="I4" s="191"/>
      <c r="J4" s="191"/>
      <c r="K4" s="191"/>
      <c r="L4" s="191"/>
    </row>
    <row r="5" spans="1:12" ht="15.75" thickBot="1" x14ac:dyDescent="0.3">
      <c r="A5" s="199"/>
      <c r="B5" s="200"/>
      <c r="C5" s="200"/>
      <c r="D5" s="199"/>
      <c r="E5" s="199"/>
      <c r="F5" s="199"/>
      <c r="G5" s="191"/>
      <c r="H5" s="191"/>
      <c r="I5" s="191"/>
      <c r="J5" s="191"/>
      <c r="K5" s="191"/>
      <c r="L5" s="191"/>
    </row>
    <row r="6" spans="1:12" ht="45" x14ac:dyDescent="0.25">
      <c r="A6" s="483" t="s">
        <v>307</v>
      </c>
      <c r="B6" s="194" t="s">
        <v>305</v>
      </c>
      <c r="C6" s="195">
        <v>250000000</v>
      </c>
      <c r="D6" s="191"/>
      <c r="E6" s="191"/>
      <c r="F6" s="191"/>
      <c r="G6" s="191"/>
      <c r="H6" s="191"/>
      <c r="I6" s="191"/>
      <c r="J6" s="191"/>
      <c r="K6" s="191"/>
      <c r="L6" s="191"/>
    </row>
    <row r="7" spans="1:12" ht="30" x14ac:dyDescent="0.25">
      <c r="A7" s="484"/>
      <c r="B7" s="193" t="s">
        <v>311</v>
      </c>
      <c r="C7" s="196"/>
      <c r="D7" s="191"/>
      <c r="E7" s="191"/>
      <c r="F7" s="191"/>
      <c r="G7" s="191"/>
      <c r="H7" s="191"/>
      <c r="I7" s="191"/>
      <c r="J7" s="191"/>
      <c r="K7" s="191"/>
      <c r="L7" s="191"/>
    </row>
    <row r="8" spans="1:12" ht="15.75" thickBot="1" x14ac:dyDescent="0.3">
      <c r="A8" s="202" t="s">
        <v>309</v>
      </c>
      <c r="B8" s="197"/>
      <c r="C8" s="201">
        <f>SUM(C6:C7)</f>
        <v>250000000</v>
      </c>
      <c r="D8" s="191"/>
      <c r="E8" s="191"/>
      <c r="F8" s="191"/>
      <c r="G8" s="191"/>
      <c r="H8" s="191"/>
      <c r="I8" s="191"/>
      <c r="J8" s="191"/>
      <c r="K8" s="191"/>
      <c r="L8" s="191"/>
    </row>
    <row r="9" spans="1:12" x14ac:dyDescent="0.25">
      <c r="A9" s="485"/>
      <c r="B9" s="486"/>
      <c r="C9" s="486"/>
      <c r="D9" s="486"/>
      <c r="E9" s="486"/>
      <c r="F9" s="191"/>
      <c r="G9" s="191"/>
      <c r="H9" s="191"/>
      <c r="I9" s="191"/>
      <c r="J9" s="191"/>
      <c r="K9" s="191"/>
      <c r="L9" s="191"/>
    </row>
    <row r="10" spans="1:12" ht="15.75" thickBot="1" x14ac:dyDescent="0.3">
      <c r="A10" s="485"/>
      <c r="B10" s="486"/>
      <c r="C10" s="486"/>
      <c r="D10" s="486"/>
      <c r="E10" s="486"/>
      <c r="F10" s="191"/>
      <c r="G10" s="191"/>
      <c r="H10" s="191"/>
      <c r="I10" s="191"/>
      <c r="J10" s="191"/>
      <c r="K10" s="191"/>
      <c r="L10" s="191"/>
    </row>
    <row r="11" spans="1:12" ht="45" x14ac:dyDescent="0.25">
      <c r="A11" s="483" t="s">
        <v>310</v>
      </c>
      <c r="B11" s="194" t="s">
        <v>305</v>
      </c>
      <c r="C11" s="195">
        <v>74000000</v>
      </c>
      <c r="D11" s="191"/>
      <c r="E11" s="191"/>
      <c r="F11" s="191"/>
      <c r="G11" s="191"/>
      <c r="H11" s="191"/>
      <c r="I11" s="191"/>
      <c r="J11" s="191"/>
      <c r="K11" s="191"/>
      <c r="L11" s="191"/>
    </row>
    <row r="12" spans="1:12" ht="30" x14ac:dyDescent="0.25">
      <c r="A12" s="484"/>
      <c r="B12" s="193" t="s">
        <v>311</v>
      </c>
      <c r="C12" s="196">
        <v>10035000000</v>
      </c>
      <c r="D12" s="191"/>
      <c r="E12" s="191"/>
      <c r="F12" s="191"/>
      <c r="G12" s="191"/>
      <c r="H12" s="191"/>
      <c r="I12" s="191"/>
      <c r="J12" s="191"/>
      <c r="K12" s="191"/>
      <c r="L12" s="191"/>
    </row>
    <row r="13" spans="1:12" ht="15.75" thickBot="1" x14ac:dyDescent="0.3">
      <c r="A13" s="202" t="s">
        <v>309</v>
      </c>
      <c r="B13" s="197"/>
      <c r="C13" s="201">
        <f>SUM(C11:C12)</f>
        <v>10109000000</v>
      </c>
      <c r="D13" s="191"/>
      <c r="E13" s="191"/>
      <c r="F13" s="191"/>
      <c r="G13" s="191"/>
      <c r="H13" s="191"/>
      <c r="I13" s="191"/>
      <c r="J13" s="191"/>
      <c r="K13" s="191"/>
      <c r="L13" s="191"/>
    </row>
    <row r="14" spans="1:12" x14ac:dyDescent="0.25">
      <c r="A14" s="199"/>
      <c r="B14" s="200"/>
      <c r="C14" s="200"/>
      <c r="D14" s="199"/>
      <c r="E14" s="199"/>
      <c r="F14" s="199"/>
      <c r="G14" s="191"/>
      <c r="H14" s="191"/>
      <c r="I14" s="191"/>
      <c r="J14" s="191"/>
      <c r="K14" s="191"/>
      <c r="L14" s="191"/>
    </row>
    <row r="15" spans="1:12" ht="15.75" thickBot="1" x14ac:dyDescent="0.3">
      <c r="A15" s="199"/>
      <c r="B15" s="200"/>
      <c r="C15" s="200"/>
      <c r="D15" s="199"/>
      <c r="E15" s="199"/>
      <c r="F15" s="199"/>
      <c r="G15" s="191"/>
      <c r="H15" s="191"/>
      <c r="I15" s="191"/>
      <c r="J15" s="191"/>
      <c r="K15" s="191"/>
      <c r="L15" s="191"/>
    </row>
    <row r="16" spans="1:12" ht="18.75" x14ac:dyDescent="0.25">
      <c r="A16" s="487" t="s">
        <v>308</v>
      </c>
      <c r="B16" s="490">
        <f>+C3+C8+C13</f>
        <v>14986000000</v>
      </c>
      <c r="C16" s="491"/>
      <c r="D16" s="192"/>
      <c r="E16" s="192"/>
      <c r="F16" s="191"/>
      <c r="G16" s="191"/>
      <c r="H16" s="191"/>
      <c r="I16" s="191"/>
      <c r="J16" s="191"/>
      <c r="K16" s="191"/>
      <c r="L16" s="191"/>
    </row>
    <row r="17" spans="1:12" ht="45" x14ac:dyDescent="0.25">
      <c r="A17" s="488"/>
      <c r="B17" s="193" t="s">
        <v>305</v>
      </c>
      <c r="C17" s="196">
        <f>+C1+C6+C11</f>
        <v>511000000</v>
      </c>
      <c r="D17" s="192"/>
      <c r="E17" s="192"/>
      <c r="F17" s="191"/>
      <c r="G17" s="191"/>
      <c r="H17" s="191"/>
      <c r="I17" s="191"/>
      <c r="J17" s="191"/>
      <c r="K17" s="191"/>
      <c r="L17" s="191"/>
    </row>
    <row r="18" spans="1:12" ht="30.75" thickBot="1" x14ac:dyDescent="0.3">
      <c r="A18" s="489"/>
      <c r="B18" s="197" t="s">
        <v>311</v>
      </c>
      <c r="C18" s="198">
        <f>+C2+C12</f>
        <v>14475000000</v>
      </c>
      <c r="D18" s="192"/>
      <c r="E18" s="192"/>
      <c r="F18" s="191"/>
      <c r="G18" s="191"/>
      <c r="H18" s="191"/>
      <c r="I18" s="191"/>
      <c r="J18" s="191"/>
      <c r="K18" s="191"/>
      <c r="L18" s="191"/>
    </row>
    <row r="19" spans="1:12" x14ac:dyDescent="0.25">
      <c r="A19" s="191"/>
      <c r="B19" s="191"/>
      <c r="C19" s="192"/>
      <c r="D19" s="191"/>
      <c r="E19" s="191"/>
      <c r="F19" s="191"/>
      <c r="G19" s="191"/>
      <c r="H19" s="191"/>
      <c r="I19" s="191"/>
      <c r="J19" s="191"/>
      <c r="K19" s="191"/>
      <c r="L19" s="191"/>
    </row>
    <row r="20" spans="1:12" x14ac:dyDescent="0.25">
      <c r="A20" s="191"/>
      <c r="B20" s="191"/>
      <c r="C20" s="192"/>
      <c r="D20" s="191"/>
      <c r="E20" s="191"/>
      <c r="F20" s="191"/>
      <c r="G20" s="191"/>
      <c r="H20" s="191"/>
      <c r="I20" s="191"/>
      <c r="J20" s="191"/>
      <c r="K20" s="191"/>
      <c r="L20" s="191"/>
    </row>
    <row r="21" spans="1:12" x14ac:dyDescent="0.25">
      <c r="A21" s="191"/>
      <c r="B21" s="191"/>
      <c r="C21" s="192"/>
      <c r="D21" s="191"/>
      <c r="E21" s="191"/>
      <c r="F21" s="191"/>
      <c r="G21" s="191"/>
      <c r="H21" s="191"/>
      <c r="I21" s="191"/>
      <c r="J21" s="191"/>
      <c r="K21" s="191"/>
      <c r="L21" s="191"/>
    </row>
    <row r="22" spans="1:12" x14ac:dyDescent="0.25">
      <c r="A22" s="191"/>
      <c r="B22" s="191"/>
      <c r="C22" s="192"/>
      <c r="D22" s="191"/>
      <c r="E22" s="191"/>
      <c r="F22" s="191"/>
      <c r="G22" s="191"/>
      <c r="H22" s="191"/>
      <c r="I22" s="191"/>
      <c r="J22" s="191"/>
      <c r="K22" s="191"/>
      <c r="L22" s="191"/>
    </row>
    <row r="23" spans="1:12" x14ac:dyDescent="0.25">
      <c r="A23" s="191"/>
      <c r="B23" s="191"/>
      <c r="C23" s="192"/>
      <c r="D23" s="191"/>
      <c r="E23" s="191"/>
      <c r="F23" s="191"/>
      <c r="G23" s="191"/>
      <c r="H23" s="191"/>
      <c r="I23" s="191"/>
      <c r="J23" s="191"/>
      <c r="K23" s="191"/>
      <c r="L23" s="191"/>
    </row>
    <row r="24" spans="1:12" x14ac:dyDescent="0.25">
      <c r="A24" s="191"/>
      <c r="B24" s="191"/>
      <c r="C24" s="192"/>
      <c r="D24" s="191"/>
      <c r="E24" s="191"/>
      <c r="F24" s="191"/>
      <c r="G24" s="191"/>
      <c r="H24" s="191"/>
      <c r="I24" s="191"/>
      <c r="J24" s="191"/>
      <c r="K24" s="191"/>
      <c r="L24" s="191"/>
    </row>
    <row r="25" spans="1:12" x14ac:dyDescent="0.25">
      <c r="A25" s="191"/>
      <c r="B25" s="191"/>
      <c r="C25" s="191"/>
      <c r="D25" s="191"/>
      <c r="E25" s="191"/>
      <c r="F25" s="191"/>
      <c r="G25" s="191"/>
      <c r="H25" s="191"/>
      <c r="I25" s="191"/>
      <c r="J25" s="191"/>
      <c r="K25" s="191"/>
      <c r="L25" s="191"/>
    </row>
    <row r="26" spans="1:12" x14ac:dyDescent="0.25">
      <c r="A26" s="191"/>
      <c r="B26" s="191"/>
      <c r="C26" s="191"/>
      <c r="D26" s="191"/>
      <c r="E26" s="191"/>
      <c r="F26" s="191"/>
      <c r="G26" s="191"/>
      <c r="H26" s="191"/>
      <c r="I26" s="191"/>
      <c r="J26" s="191"/>
      <c r="K26" s="191"/>
      <c r="L26" s="191"/>
    </row>
    <row r="27" spans="1:12" x14ac:dyDescent="0.25">
      <c r="A27" s="191"/>
      <c r="B27" s="191"/>
      <c r="C27" s="191"/>
      <c r="D27" s="191"/>
      <c r="E27" s="191"/>
      <c r="F27" s="191"/>
      <c r="G27" s="191"/>
      <c r="H27" s="191"/>
      <c r="I27" s="191"/>
      <c r="J27" s="191"/>
      <c r="K27" s="191"/>
      <c r="L27" s="191"/>
    </row>
    <row r="28" spans="1:12" x14ac:dyDescent="0.25">
      <c r="A28" s="191"/>
      <c r="B28" s="191"/>
      <c r="C28" s="191"/>
      <c r="D28" s="191"/>
      <c r="E28" s="191"/>
      <c r="F28" s="191"/>
      <c r="G28" s="191"/>
      <c r="H28" s="191"/>
      <c r="I28" s="191"/>
      <c r="J28" s="191"/>
      <c r="K28" s="191"/>
      <c r="L28" s="191"/>
    </row>
  </sheetData>
  <mergeCells count="6">
    <mergeCell ref="A1:A2"/>
    <mergeCell ref="A6:A7"/>
    <mergeCell ref="A11:A12"/>
    <mergeCell ref="A9:E10"/>
    <mergeCell ref="A16:A18"/>
    <mergeCell ref="B16:C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FORMACION DOCENTE </vt:lpstr>
      <vt:lpstr>MTIC </vt:lpstr>
      <vt:lpstr>ACOMPAÑAMIENTO FINAL </vt:lpstr>
      <vt:lpstr>VALOR PAM </vt:lpstr>
    </vt:vector>
  </TitlesOfParts>
  <Company>Hewlett-Packard Company</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Ingresar</dc:creator>
  <cp:lastModifiedBy>Ilva Ines Vargas Caviedes</cp:lastModifiedBy>
  <cp:revision/>
  <dcterms:created xsi:type="dcterms:W3CDTF">2017-04-25T15:08:57Z</dcterms:created>
  <dcterms:modified xsi:type="dcterms:W3CDTF">2017-11-28T13:29:12Z</dcterms:modified>
</cp:coreProperties>
</file>