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publicaciones/2022/"/>
    </mc:Choice>
  </mc:AlternateContent>
  <xr:revisionPtr revIDLastSave="9" documentId="11_3BDB64D8220A69ABBF520B9B947D2581E364C977" xr6:coauthVersionLast="47" xr6:coauthVersionMax="47" xr10:uidLastSave="{2C8A659C-06CE-4D46-84A9-14047FCAAF3B}"/>
  <bookViews>
    <workbookView xWindow="-120" yWindow="-120" windowWidth="29040" windowHeight="15720" activeTab="3" xr2:uid="{00000000-000D-0000-FFFF-FFFF00000000}"/>
  </bookViews>
  <sheets>
    <sheet name="FORMACION DOCENTE" sheetId="1" r:id="rId1"/>
    <sheet name="COSTOS" sheetId="12" r:id="rId2"/>
    <sheet name="ACOMPAÑAMIENTO A EE" sheetId="8" r:id="rId3"/>
    <sheet name="MTIC"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5" i="12" l="1"/>
  <c r="C8" i="12"/>
  <c r="C18" i="12" s="1"/>
  <c r="C5" i="12"/>
  <c r="C9" i="12" l="1"/>
  <c r="C19" i="12" s="1"/>
  <c r="C20" i="12" s="1"/>
  <c r="R7" i="11"/>
  <c r="G3" i="11"/>
  <c r="T13" i="11" l="1"/>
  <c r="R7" i="1" l="1"/>
  <c r="N84" i="8"/>
  <c r="R22" i="1"/>
  <c r="R8" i="1"/>
  <c r="P52" i="8" l="1"/>
  <c r="P46" i="8"/>
  <c r="P38" i="8"/>
  <c r="P33" i="8"/>
  <c r="P15" i="8"/>
  <c r="P10" i="8"/>
  <c r="P77" i="8"/>
  <c r="P74" i="8"/>
  <c r="P63" i="8"/>
  <c r="P80" i="8" l="1"/>
  <c r="N85" i="8" s="1"/>
  <c r="R13" i="1" l="1"/>
  <c r="R1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Ilva Ines Vargas Caviedes</author>
  </authors>
  <commentList>
    <comment ref="R4" authorId="0" shapeId="0" xr:uid="{00000000-0006-0000-0000-000001000000}">
      <text>
        <r>
          <rPr>
            <sz val="9"/>
            <color indexed="81"/>
            <rFont val="Tahoma"/>
            <family val="2"/>
          </rPr>
          <t xml:space="preserve">GASTOS PERSONAL 
APARECE EN ROJO EN ESTA COLUMNA
</t>
        </r>
      </text>
    </comment>
    <comment ref="R8" authorId="0" shapeId="0" xr:uid="{00000000-0006-0000-0000-000002000000}">
      <text>
        <r>
          <rPr>
            <sz val="9"/>
            <color indexed="81"/>
            <rFont val="Tahoma"/>
            <family val="2"/>
          </rPr>
          <t xml:space="preserve">El valor incluye: 50 millones de jornada unica, $1328,487,540 de apoyo a formación posgradual, 60 millones para EDD, 132 millones para mejoramiento continuo de directivos docentes, $102,152.000 para formación continuada para el manejo institucional de educación en casa, $40.000.000 actualización pedagógica y disciplinar,  $140.000.000 para investigación EDD, $600.000.000 para normales superiores, $80.000.000 - fortalecimiento de Comités  Municipales de Convivencia Escolar, 217.050.000 Modelo INtegrado de Gestión, 450.000.000 Formación en Ingles, 132.500.000 Talleres de formación socioemocional, 20.000.000 inducción y reinducción, 20000000 manejo de las finanzas, 132.000.000 discapacidad.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Ilva Ines Vargas Caviedes</author>
  </authors>
  <commentList>
    <comment ref="P34" authorId="0" shapeId="0" xr:uid="{00000000-0006-0000-0200-000001000000}">
      <text>
        <r>
          <rPr>
            <b/>
            <sz val="9"/>
            <color indexed="81"/>
            <rFont val="Tahoma"/>
            <family val="2"/>
          </rPr>
          <t xml:space="preserve">VERIFICAR COSTO </t>
        </r>
      </text>
    </comment>
    <comment ref="H58" authorId="0" shapeId="0" xr:uid="{00000000-0006-0000-0200-000002000000}">
      <text>
        <r>
          <rPr>
            <b/>
            <sz val="9"/>
            <color indexed="81"/>
            <rFont val="Tahoma"/>
            <family val="2"/>
          </rPr>
          <t>si son publicas y privadas revisar la meta</t>
        </r>
      </text>
    </comment>
    <comment ref="P58" authorId="0" shapeId="0" xr:uid="{00000000-0006-0000-0200-000003000000}">
      <text>
        <r>
          <rPr>
            <b/>
            <sz val="9"/>
            <color indexed="81"/>
            <rFont val="Tahoma"/>
            <family val="2"/>
          </rPr>
          <t xml:space="preserve">CADA ACTIVIDAD DEBE LLEVAR COSTO Y TIEMPOS </t>
        </r>
      </text>
    </comment>
    <comment ref="M59" authorId="0" shapeId="0" xr:uid="{00000000-0006-0000-0200-000004000000}">
      <text>
        <r>
          <rPr>
            <sz val="9"/>
            <color indexed="81"/>
            <rFont val="Tahoma"/>
            <family val="2"/>
          </rPr>
          <t xml:space="preserve">NO ES CLARA ESTA ACCION 
</t>
        </r>
      </text>
    </comment>
    <comment ref="P74" authorId="0" shapeId="0" xr:uid="{00000000-0006-0000-0200-000005000000}">
      <text>
        <r>
          <rPr>
            <b/>
            <sz val="9"/>
            <color indexed="81"/>
            <rFont val="Tahoma"/>
            <family val="2"/>
          </rPr>
          <t xml:space="preserve">En la suma total se incluyen $50.000.000 de educación Vial y $45.000.000 de Feria del Emprendimenti y la Cooperatividad
 </t>
        </r>
      </text>
    </comment>
    <comment ref="P75" authorId="0" shapeId="0" xr:uid="{00000000-0006-0000-0200-000006000000}">
      <text>
        <r>
          <rPr>
            <sz val="9"/>
            <color indexed="81"/>
            <rFont val="Tahoma"/>
            <family val="2"/>
          </rPr>
          <t xml:space="preserve">Esta investión es para todo el periodo. 
</t>
        </r>
      </text>
    </comment>
  </commentList>
</comments>
</file>

<file path=xl/sharedStrings.xml><?xml version="1.0" encoding="utf-8"?>
<sst xmlns="http://schemas.openxmlformats.org/spreadsheetml/2006/main" count="398" uniqueCount="295">
  <si>
    <t xml:space="preserve">PROBLEMÁTICA IDENTIFICADA </t>
  </si>
  <si>
    <t>UBICACIÓN GEOGRAFICA</t>
  </si>
  <si>
    <t>OBJETIVO ESTRATEGICO</t>
  </si>
  <si>
    <t>METAS 2021-2025</t>
  </si>
  <si>
    <t xml:space="preserve">LINEA DE BASE </t>
  </si>
  <si>
    <t>META 2021</t>
  </si>
  <si>
    <t>META 2022</t>
  </si>
  <si>
    <t>META 2023</t>
  </si>
  <si>
    <t>META 2024</t>
  </si>
  <si>
    <t>META
2025</t>
  </si>
  <si>
    <t>INDICADORES</t>
  </si>
  <si>
    <t>ACCIONES</t>
  </si>
  <si>
    <t>FECHA DE INICIO
ACTIVIDAD</t>
  </si>
  <si>
    <t>FECHA DE TERMINACION
ACTIVIDAD</t>
  </si>
  <si>
    <t>TAREAS</t>
  </si>
  <si>
    <t>RESPONSABLES</t>
  </si>
  <si>
    <t>RECURSOS</t>
  </si>
  <si>
    <t>FECHA DE INICIO
TAREA</t>
  </si>
  <si>
    <t xml:space="preserve">FECHA DE TERMINACION
TAREA </t>
  </si>
  <si>
    <t xml:space="preserve">ALIADOS </t>
  </si>
  <si>
    <t>PORCENTAJE DE AVANCE</t>
  </si>
  <si>
    <t>RAZONES</t>
  </si>
  <si>
    <t>OBSERVACIONES</t>
  </si>
  <si>
    <t>FORMACION DE DOCENTES Y DIRECTIVOS DOCENTES</t>
  </si>
  <si>
    <t>No se usa de manera adecuada los resultados del informe de evaluacion de desempeño para formular acciones de formacion y capacitacion</t>
  </si>
  <si>
    <t xml:space="preserve">URBANO- RURAL </t>
  </si>
  <si>
    <t xml:space="preserve">Fortalecer los procesos de formación de los docentes y directivos docentes  de las I.E. oficiales del Departameto del Tolima,  propiciando su  pertinencia con el desarrollo de las potencialidades y vocaciones de la región,  las necesidades y retos para el mejoramiento de la calidad educativa,  el desarrollo de competencias básicas, específicas y ciudadanas, la inclusión territorial y poblacional, el aprendizaje de un segundo idioma,  el respeto por los derechos  humanos y la apropiación y uso de tecnologías de la información y la comunicación como plataforma de acceso a las demandas de la globalización. </t>
  </si>
  <si>
    <t xml:space="preserve"> Procedimiento D01-02 </t>
  </si>
  <si>
    <t xml:space="preserve">Informe anual  con analisis de resultados de las evaluaciones de desempeño de docentes y directivos docentes de las 213  I.E del Departamento.
No. de Docentes y Directivos Docentes formados para la excelencia educativa = No. de docentes y directivos formados / No. de docentes y directivos del departamento del Tolima.   </t>
  </si>
  <si>
    <t>Identificar las necesidades de formación de los docentes y directivos docentes con base en las evaluaciones de desempeño</t>
  </si>
  <si>
    <t xml:space="preserve">1. Recepción anual de evaluaciones de desempeño de los docentes del Decreto 1278 del 2002 </t>
  </si>
  <si>
    <t>EDWIN FLOREZ PERDOMO
ANDREA BELTRAN</t>
  </si>
  <si>
    <t>MEN
TALENTO HUMANO SEDTOLIMA
COMITÉ TERRITORIAL DE FORMACION DOCENTE</t>
  </si>
  <si>
    <t>2. Elaboración de  informe y  analisis de resultados de las evaluaciones de desempeño de docentes y directivos docentes</t>
  </si>
  <si>
    <t>3.. Socializacion de resultados de las evaluaciones de desempeño de docentes y directivos docentes para formular acciones de formacion y capacitacion</t>
  </si>
  <si>
    <t xml:space="preserve">SUB TOTAL </t>
  </si>
  <si>
    <t xml:space="preserve">Baja formación de docentes y directivos en competencias soci emocionales. </t>
  </si>
  <si>
    <t xml:space="preserve">URBANO / RURAL </t>
  </si>
  <si>
    <t>EP2MP14
Escuela de directivos docentes para fortalecer el liderazgo, la gestión escolar y pedagógica 
Asistencia técnica a los procesosde
investigación de la Escuela de Directivos Docentes del Tolima -FASES I, II y III
P11:
docentes y directivos con cualificación y actualización en el marco del plan territorial de formación 2020 - 2025.
Programa de Jornada Unica fortalecido 
docentes y directivos apoyados con formación posgradual 
Talleres virtuales de actualización pedagógica y disciplinar</t>
  </si>
  <si>
    <t xml:space="preserve">Implementar y hacer seguimiento a los procesos de formación  y cualificación de docentes y directivos docentes en el marco del Plan Territorial de Formación Docente 2020 -2025.  </t>
  </si>
  <si>
    <t xml:space="preserve">Supervisoría de actos contractuales relacionados con la formación y cualificación de docentes y directivos.  </t>
  </si>
  <si>
    <t xml:space="preserve">ILVA INES VARGAS CAVIEDES - Profesional Formación Docente 
</t>
  </si>
  <si>
    <t xml:space="preserve">Operadores de contratos, Universidades publicas y privadas, ONGs, SENA, MEN. </t>
  </si>
  <si>
    <t xml:space="preserve">Baja actualización de docentes en áreas disciplinares y pedagógicas para facilitar los aprendizajes de los estudiantes. </t>
  </si>
  <si>
    <t xml:space="preserve">Seguimiento y evaluación anual  técnica  y financiera al Plan Territoral de Formación Docente   </t>
  </si>
  <si>
    <t xml:space="preserve">*Falta  formación integral y en Derechos Humanos  de los docentes y directivos docentes. </t>
  </si>
  <si>
    <t xml:space="preserve">Socialización de los resultados del seguimiento del PTFD con el Comité de Formación Docente y el equipo de calidad educativa.  </t>
  </si>
  <si>
    <t xml:space="preserve">Integrantes Comité Territorial de Formación Docente </t>
  </si>
  <si>
    <t>Los docentes no manejan el tema de las competencias ni la orientación que deben dar a los resultados de las pruebas saber.</t>
  </si>
  <si>
    <t>Seguimiento y acompañamiento a procesos de investigación educativa en el marco de la Escuela de Directivos Docentes.</t>
  </si>
  <si>
    <t xml:space="preserve">Operadores de contatos, integrantes Escuela de Directivos Docentes, Comunidad Educativa. </t>
  </si>
  <si>
    <t>Organización, convocatoria a las reuniones del Comité de  Formación  Docente,   elaboración de las actas y  seguimiento a los compromisos derivados de las mismas</t>
  </si>
  <si>
    <t>15/0832021</t>
  </si>
  <si>
    <t xml:space="preserve">Integrantes Comité Territorial de Formación Docente - Dirección de Calidad Educatva - Area de Evaluación. </t>
  </si>
  <si>
    <t>SUB TOTAL</t>
  </si>
  <si>
    <t xml:space="preserve"> </t>
  </si>
  <si>
    <t xml:space="preserve">TOTAL COMPONENTE </t>
  </si>
  <si>
    <t xml:space="preserve">FORMACION DOCENTE </t>
  </si>
  <si>
    <t>GESTION (Costo trabajo profesional responsable y viáticos)</t>
  </si>
  <si>
    <t xml:space="preserve">ASIGNACION PRESUPUESTAL </t>
  </si>
  <si>
    <t>SUBTOTAL</t>
  </si>
  <si>
    <t xml:space="preserve">PLAN DE APOYO AL MEJORAMIENTO DE LA CALIDAD EDUCATIVA 2020 - 2025 </t>
  </si>
  <si>
    <t xml:space="preserve">COMPONENTE </t>
  </si>
  <si>
    <t xml:space="preserve">CONCEPTO </t>
  </si>
  <si>
    <t xml:space="preserve">VALOR </t>
  </si>
  <si>
    <t>ACOMPAÑAMIENTO A ESTABLECIMIENTOS EDUCATIVOS</t>
  </si>
  <si>
    <t xml:space="preserve">USO Y APROPIACION DE  MTIC </t>
  </si>
  <si>
    <t xml:space="preserve">TODOS LOS COMPONENTES </t>
  </si>
  <si>
    <t xml:space="preserve">TOTAL </t>
  </si>
  <si>
    <t>COMPONENTES</t>
  </si>
  <si>
    <t>FECHA DE INICIO TAREA</t>
  </si>
  <si>
    <t>FECHA DE TERMINACION TAREA</t>
  </si>
  <si>
    <t>Falta de integración de los documentos de referencia emanados del Ministerio de Educación Nacional en la planeación de las clases por parte de los docentes, que conllevan a  bajos resultados en las pruebas SABER</t>
  </si>
  <si>
    <t>URBANO - RURAL</t>
  </si>
  <si>
    <t>FORTALECER LOS PROCESOS DE GESTIÓN ESCOLAR Y DESARROLLO CURRICULAR PARA LA EXCELENCIA EDUCATIVA EN LAS INSTITUCIONES EDUCATIVAS OFICIALES DEL DEPARTAMENTO DE BAJO LOGRO CON LA METODOLOGÍA DE ESTUDIO DE CLASE</t>
  </si>
  <si>
    <t>No. De Instituciones Educativas acompañadas</t>
  </si>
  <si>
    <t xml:space="preserve">Integrar los Documentos de Referencia y los Lineamientos Curriculares en las planeaciones de las clases para alcanzar la excelencia educativa </t>
  </si>
  <si>
    <t>1. Seleccionar las instituciones educativas de bajo logro que van a ser acompañadas, por parte del Comité de Calidad Educativa.</t>
  </si>
  <si>
    <t xml:space="preserve">Director y equipos de  Evaluación y Mejoramiento  de Calidad Educativa </t>
  </si>
  <si>
    <t>UNIVERSIDAD DEL TOLIMA</t>
  </si>
  <si>
    <t>2. Acompañamiento 1. - Diagnostico Pedagógico: Identificar la situación actual de la institución educativa en cuanto al componente pedagógico y las gestiones descritas en la guía para el mejoramiento institucional.</t>
  </si>
  <si>
    <t>3. Acompañamiento 2. - Gestión Académica: Reconocer las fortalezas y oportunidades de mejora de los planes de área, aula y prácticas pedagógicas frente a los documentos procedentes de la SEDTOLIMA y del MEN.</t>
  </si>
  <si>
    <t>4. Acompañamiento 3. - Documentos de referencia: Reconocer y reflexionar sobre las oportunidades de mejora que brindan los Documentos de Referencia y de Actualización Curricular de la Calidad Educativa, para mejorar las prácticas docentes y la evaluación en el aula.
Fortalecer la planeación de aula con las preguntas tipo SABER liberadas por el ICFES.</t>
  </si>
  <si>
    <t>5. Acompañamiento 4. Observación de Clase y MEC por parte del equipo Asesor: Reconocer y reflexionar sobre las fortalezas y oportunidades de mejora de  las prácticas pedagógicas en el aula con la planeación y observación en aula por parte de los pares. Reconocer en la MEC una oportunidad de trabajo en equipo y el mejoramiento de las prácticas pedagógicas.</t>
  </si>
  <si>
    <t>6. Acompañamiento 5. Observación de Clase y MEC por parte de los docentes de la I.E acompañada.</t>
  </si>
  <si>
    <t>METODOLOGIA: Taller reflexivo, con los cinco momentos de la clase según el MEN, exploración, estructuración, practica, transferencia y valoración.</t>
  </si>
  <si>
    <t xml:space="preserve">URBANA RURAL </t>
  </si>
  <si>
    <t xml:space="preserve">Número de Redes creadas y/o fortalecidas </t>
  </si>
  <si>
    <t>CREACION Y/O FORTALECIMIENTO DE LAS REDES PEDAGOGICAS</t>
  </si>
  <si>
    <t>Creación de las Redes pendientes acompañadas de acto administrativo de SEDTOLIMA. (Coordinadores, TIC y Emprendimiento)</t>
  </si>
  <si>
    <t xml:space="preserve">UNIVERSIDAD DEL TOLIMA, SENA, MEN EDUCAPAZ, DEFENSORIA DEL PUEBLO, FISCALIA. </t>
  </si>
  <si>
    <t>Elaboración y/o implementación de planes de acción de los comités estratégicos o terrItoriales de las Redes.</t>
  </si>
  <si>
    <t xml:space="preserve">Realización de tallleres de cualificación y/o actualización de los integrantes de las redes.     
</t>
  </si>
  <si>
    <t>Implementación de estrategias de comunicación de las Redes (Revistas, boletines, blok etc.)</t>
  </si>
  <si>
    <t xml:space="preserve">Implementación de la estrategia "LA RUTA DE MEJORAMIENTO", que parte de la AUTOEVALUACIÓN               INSTITUCIONAL, una oportunidad para intercambiar ideas sobre la realidad del Establecimiento Educativo (EE), hacer preguntas, tratar de responderlas, discutirlas, contrastarlas con otras opiniones e informaciones, fundamentarlas y llegar a acuerdos en torno, de cómo está el EE, cuáles son sus fortalezas y debilidades, cuáles son los aspectos sobre los que se puede actuar para producir cambios que favorezcan el mejoramiento de la calidad de los aprendizaje DE LOS ESTUDIANTES,.
Fortalecer los procesos de: Gestión PEI y su Retroalimentación- Gestión PMI- en su formulación, seguimiento y evaluación y el proceso de    Evaluación de Desempeño docente Anual. El fortalecimiento viene orientado desde las Asesorias- Capacitación y Acompañamiento a las Instituciones Educativas oficales, focalizadas segúun cronograma., realizadas en forma virtual.      
Fortalecer con la estrategia de la ruta de mejoramiento la pertinencia- coherencia de la autoevaluación que direcciona una ruta hacia la resignificación de los PEI y su contextualización.      Y El seguimiento a la ruta de mejoramiento de las I.E asesoradas año 2020 y 2021. </t>
  </si>
  <si>
    <t xml:space="preserve">211 I.E. Capacitadas y acompañadas para fortalecer la resignificación y retroalimentación en la pertinencia y coherencia de los PEI </t>
  </si>
  <si>
    <t>% DE IE ACOMPAÑADAS = # IE ACOMPAÑADAS / # IE TOTAL
Número de docentes y directivos docentes capacitados en la profundización, actualización y apropiación -coherencia y pertinencia en los procesos de resignificación de los PEI.</t>
  </si>
  <si>
    <t xml:space="preserve">FORTALECERLA RUTA DEL MEJORAMIENTO EN LOS PROCESOS DE RESIGNIFICACIÓN Y RETROALIMENTACIÓN DE LOS PEI PÁRA LA CONTEXTUALIZACIÓN EN SU  PERTINENENCIA Y COHERENCIA, DE LOS E.E.
</t>
  </si>
  <si>
    <t>Focalización de establecimientos educativos para la estrategia la "RUTA DE MEJORAMIENTO"  CIRCULAR EMITIDA A LAS I.E.</t>
  </si>
  <si>
    <t>OLGA MARINA VALENCIA ROBLES</t>
  </si>
  <si>
    <t xml:space="preserve">
RECTORES
COORDINADORES ACADÉMICOS
DOCENTES</t>
  </si>
  <si>
    <t>Asesoria y Capacitación al procesos de resignificación del PEI I.E focalizadas. Fundamentación de cada uno de los componentes del PEI,  y los subprocesos que lo conforman.</t>
  </si>
  <si>
    <t>Realización de Jornadas de Conceptualizacion y fortalecimiento a cada uno de los compónentes que conforman el PEI.</t>
  </si>
  <si>
    <t>Aportes de documentos para los ajustes y modificaciones del PEI.</t>
  </si>
  <si>
    <t xml:space="preserve">Realización de encuentros de comites por cada uno de los componenets del PEI, para su revisión y ajuste por I.E. </t>
  </si>
  <si>
    <t>Revisión periódica de los avances de los PEI en su proceso de resignificación para realizar desde la Secreatria el proceso ded retroalimentación.</t>
  </si>
  <si>
    <t>Seguimiento y acompañamiento a la implementación de la resignificación del PEI, por las I.E,  y la retroalimentación por la Secreatria de Educación a través de un formato que termine el proceso.</t>
  </si>
  <si>
    <t>LOS E.E. OFICIALES Y NO OFICIALES REALIZAN DE MANERA DEFICIENTE EL DISEÑO, EJECUCION, SEGUIMIENTO Y EVALUACIÓN DEL PMI</t>
  </si>
  <si>
    <t xml:space="preserve">URBANA - RURAL </t>
  </si>
  <si>
    <t xml:space="preserve">FORTALECER LOS PROCESOS DE ACOMPAÑAMIENTO  A LAS INSTITUCIONES EDUCATIVAS DEL DEPARTAMENTO DEL TOLIMA GARANTIZANDO CONDICIONES DE INTEGRALIDAD,  CONTINUIDAD Y PRESENCIA EN SITIO QUE POSIBILITEN EL MEJORAMIENTO DE SU GESTION EN LAS AREAS ADMINISTRATIVA, ACADEMICA, DIRECTIVA Y COMUNITARIA  Y LA TRANSFORMACION DE SUS PROCESOS PARA EL BENEFICIO DE LA COMUNIDAD EDUCATIVA. </t>
  </si>
  <si>
    <t>212 E.E</t>
  </si>
  <si>
    <t xml:space="preserve">No. De E.E. acompañados y asistidos técnicamente por la SED Tolima / No. </t>
  </si>
  <si>
    <t>ACOMPAÑAR A LOS EE EN EL DISEÑO, EJECUCION, SEGUIMIENTO Y EVALUACION DEL PMI</t>
  </si>
  <si>
    <t>ENTREGA A LOS EE  DEL DIRECCIONAMIENTO PARA EL DISEÑO Y ENVÍO DEL PMI PARA CADA VIGENCIA</t>
  </si>
  <si>
    <t xml:space="preserve">OLGA PATRICIA LOZANO </t>
  </si>
  <si>
    <t>10/01/2021</t>
  </si>
  <si>
    <t>CAPACITACIÓN Y ACOMPAÑAMIENTO A LOS EE PARA LA FORMULACIÓN DEL PMI EN COHERENCIA CON LOS RESULTADOS DE LA AUTOEVALUACIÓN, LA PRIORIZACIÓN DE LOS FACTORES CRÍTICOS Y LAS ÁREAS DE GESTIÓN</t>
  </si>
  <si>
    <t>01/02/2021</t>
  </si>
  <si>
    <t>EQUIPO DE GESTIÓN DE LOS 212 EE</t>
  </si>
  <si>
    <t>VERIFICACIÓN DEL CONTENIDO DE LOS PMI FORMULADOS LOS CUALES DEBEN CONTENER LOS DATOS BÁSICOS, CRONOGRAMA Y FINANCIACIÓN.</t>
  </si>
  <si>
    <t xml:space="preserve">FORMULAR Y EJECUTAR EL PLAN DE ACOMPAÑAMIENTO Y ASISTENCIA TÉCNICA, PRIORIZANDO LOS EE CON BASE EN EL INFORME DE AUTOEVALUACIÓN </t>
  </si>
  <si>
    <t>ATENDER LAS SOLICITUDES DE ASISTENCIA TÉCNICA Y ACOMPAÑAMIENTO REALIZADAS A LA SED TOLIMA</t>
  </si>
  <si>
    <t>SEGUIMIENTO A LOS EE BENEFICIADOS CON LA ASISTENCIA TÉCNICA</t>
  </si>
  <si>
    <t>01/05/2021</t>
  </si>
  <si>
    <t xml:space="preserve">RECEPCIÓN, REVISION Y  SEGUIMIENTO DE LOS INFORMES PARCIALES Y FINALES DE EJECUCIÓN DE LOS PMI PARA CADA VIGENCIA </t>
  </si>
  <si>
    <t>01/06/2021</t>
  </si>
  <si>
    <t xml:space="preserve">Falta de apropiacion de los docentes y directivos docentes  en la implementacion de la   metodologia para la aplicación objetiva de la evaluacion de desempeño </t>
  </si>
  <si>
    <t>URBANA / RURAL</t>
  </si>
  <si>
    <t xml:space="preserve">Evaluación anual al 100% de docentes y directivos docentes del decrero 1278. </t>
  </si>
  <si>
    <t xml:space="preserve">N°  de docentes y directivos docentes con evaluación anaual de desempeño. </t>
  </si>
  <si>
    <t xml:space="preserve">FORTALECER  EL PROCESO DE EVALUACIÓN DE DESEMPEÑO DE DIRECTIVOS DOCENTES Y DOCENTES PROPICIANDO EL USO DE LA METODOLOGIA QUE GARANTICE LA  OBJETIVIDAD EN EL MISMO.
 </t>
  </si>
  <si>
    <t xml:space="preserve">1. Elaboración y socialización del acto  administrativo con  cronograma de actividades, normatividad, lineamientos y orientaciones para el  proceso de evaluación de docentes y directivos docentes.
</t>
  </si>
  <si>
    <t>EDWIN FLOREZ PERDOMO
ANDREA BELTRAN</t>
  </si>
  <si>
    <t xml:space="preserve">MEN
TALENTO HUMANO SEDTOLIMA
</t>
  </si>
  <si>
    <t xml:space="preserve">2. Realización de jornadas de capacitación  a docentes y directivos docentes sobre herramientas y metodología de evaluación de desempeño.
 </t>
  </si>
  <si>
    <t xml:space="preserve">3. Implementación ruta de mejoramiento </t>
  </si>
  <si>
    <t xml:space="preserve">138 I.E. fortalecidas en sus procesos de articulación </t>
  </si>
  <si>
    <t xml:space="preserve">Numero de Instituciones Educativas fortalecidas en sus procesos de articulación. = No. de I.E. fortalecidas en sus procesos de articulación / total de I.E. articuladas </t>
  </si>
  <si>
    <t xml:space="preserve">FORTALECER LA EDUCACIÓN MEDIA TÉCNICA Y ACADÉMICA EN ARTICULACIÓN CON LOS DIFERENTES NIVELES EDUCATIVOS DEL DEPARTAMENTO DEL TOLIMA.                    
Fortalecimiento de los procesos de articulación de la media Tecnica y académica de las I.E articuladas con el SENA en cada uno de los programas Seleccionados por las I.E oficailes del Departamento.La Articulación permite el desarrollo y competencias laborales y la certificación en DOBLE TITULACIÓN, y promover la continuidad en la trayectoria educativa y facilitar una inserción laboral pertinente. 
</t>
  </si>
  <si>
    <t>Recolección y análisis mensual de información de las I.E técnicas y académicas articuladas con el SENA.</t>
  </si>
  <si>
    <t xml:space="preserve">OLGA MARINA VALENCIA </t>
  </si>
  <si>
    <t>MEN
SENA
RECTORES
COORDINADORES ACADÉMICOS
DOCENTES</t>
  </si>
  <si>
    <t>ADICIONAL</t>
  </si>
  <si>
    <t>Asistencia y acompañamiento a las I.E articuladas con el SENA</t>
  </si>
  <si>
    <t>Realización  de  Capacitación y actualización a los docentes de la Técnica y homologos de los programas de articulación de las I.E focalizadas.</t>
  </si>
  <si>
    <t>15/08/201</t>
  </si>
  <si>
    <t>Seguimiento y acompañamiento a los lineamientos en conjunto con el SENA d elos procesos peda´gogicos de los programas ade articulación en su teoria y práctica.</t>
  </si>
  <si>
    <t>ACOMPAÑAMIENTO DEFICIENTE A LAS EXPERIENCIAS EN LAS ETAPAS DEL CAMINO DE LA SIGNIFICACION DENTRO DE LA RUTA DEL SABER HACER</t>
  </si>
  <si>
    <t>ACOMPAÑAR EL FORTALECIMIENTO DE LAS EXPERIENCIAS IDENTIFICADAS Y REGISTRADAS EN EL BANCO DE EXPERIENCIAS POR LOS EE, COMO AQUELLAS QUE HAN SIDO IDENTIFICADAS EN LA SED TOLIMA</t>
  </si>
  <si>
    <t xml:space="preserve">No. de experiencias acompañadas/No. de experiencias identificadas </t>
  </si>
  <si>
    <t>ACOMPAÑAMIENTO,FORTALECIMIENTO Y SEGUIMIENTO A EXPERIENCIAS</t>
  </si>
  <si>
    <t>Sensibilización  a EE y equipo de calidad sobre las experiencias significativas, las características y la importancia de identificarlas, acompañarlas y darlas a conocer</t>
  </si>
  <si>
    <t>ESTABLECIMIENTOS EDUCATIVOS</t>
  </si>
  <si>
    <t>Definición de equipo evaluador de experiencias signficativas en el marco del lineamiento entregado por el MEN (Guía No. 36)</t>
  </si>
  <si>
    <t xml:space="preserve">Capacitación a Equipo evaluador sobre el sistema de acompañamiento de experiencias significativas </t>
  </si>
  <si>
    <t xml:space="preserve">Evaluación de los Criterios de las experiencias significativas registradas e identificación del estado de desarrollo. </t>
  </si>
  <si>
    <t>Publicación de los resultados obtenidos e intercambio de experiencias en los diferentes medios de comunicación de la SED y eventos</t>
  </si>
  <si>
    <t xml:space="preserve">ADOCIONAL </t>
  </si>
  <si>
    <t>Desarrollo de estrategias de apoyo para superar las dificultades y atender las necesidades de desarrollo de cada experiencia</t>
  </si>
  <si>
    <t>DEFICIENCIA EN LA CALIDAD DEL SERVICIO DE EDUCACION INICIAL EN EL MARCO DE LA ATENCION INTEGRAL A LA PRIMERA INFANCIA</t>
  </si>
  <si>
    <t>URBANO RURAL</t>
  </si>
  <si>
    <t xml:space="preserve">REALIZAR ACOMPAÑAMIENTO, ASISTENCIA TECNICA, CAPACITACIÓN Y FORTALECIMIENTO A LOS PRESTADORES PÚBLICOS DEL SERVICIO DE  EDUCACION INICIAL </t>
  </si>
  <si>
    <t>No. De EE, maestros y maestras de preescolar, capacitados en las estrategias entregadas por el MEN</t>
  </si>
  <si>
    <t xml:space="preserve">ACOMPAÑAR, ASISTIR, CAPACITAR, FORTALECER A LOS MAESTROS Y MAESTRAS DE PREESCOLAR DE LOS EE </t>
  </si>
  <si>
    <t>CAPACITAR A LOS MAESTROS Y MAESTRAS DE PREESCOLAR EN LAS DIFERENTES ESTRATEGIAS SOCIALIZADAS POR EL MEN QUE LE APORTAN A LA CALIDAD DEL SERVICIO DE EDUCACIÓN INICIAL : TODOS LISTOS, MAS +, HABILIDADES DE CUIDADO Y CRIANZA, REFERENTES TÉCNICOS Y MAS</t>
  </si>
  <si>
    <t>EE
PRESTADORES PRIVADOS
ICBF
PROSPERIDAD SOCIAL
MEN</t>
  </si>
  <si>
    <t>FORTALECER A LAS REDES DE EDUCACIÓN INICIAL DEL TOLIMA</t>
  </si>
  <si>
    <t>FORTALECER EL TRABAJO ARTICULADO ENTRE LOS DIFERENTES SECTORES PARA EL TRÁNSITO ARMÓNICO DE LOS NIÑOS Y NIÑAS DE PRIMERA INFANCIA EN EL SECTOR EDUCATIVO</t>
  </si>
  <si>
    <t>IDENTIFICAR Y ACOMPAÑAR A LOS PRESTADORES PRIVADOS EN EL REGISTRO EN EL RUPEI</t>
  </si>
  <si>
    <t>No. De EE Dotados con material pedagógico para preescolar</t>
  </si>
  <si>
    <t xml:space="preserve">SUMINISTRAR ELEMENTOS DE MATERIAL PEDAGÓGICO A LOS EE - GRADOS DE PREESCOLAR PARA EL MEJORAMIENTO DE LOS AMBIENTES </t>
  </si>
  <si>
    <t>Bajo nivel de apropiación de los  resultados de las pruebas  SABER  por parte de las instituciones educativas, para formular acciones de mejoramiento continuo de acuerdo a sus necesidades</t>
  </si>
  <si>
    <t xml:space="preserve">FORTALECER LOS PROCESOS DE ACOMPAÑAMIENTO  A LAS INSTITUCIONES EDUCATIVAS DEL DEPARTAMENTO DEL TOLIMA GARANTIZANDO CONDICIONES DE INTEGRALIDAD,  CONTINUIDAD Y PRESENCIA EN SITIO QUE POSIBILITEN EL MEJORAMIENTO DE SU GESTION EN LAS AREAS ADMINISTRATIVA, ACADEMICA, DIRECTIVA Y COMUNITARIA  Y LA TRANSFORMACION DE SUS PROCESOS PARA EL BENEFICIO DE LA COMUNIDAD EDUCATIVA. 
</t>
  </si>
  <si>
    <t>EP2MP15 - Instituciones educativas con procesos fortalecidos en el desarrollo de los programas de enseñanza obligatoria</t>
  </si>
  <si>
    <t>No. de IE con procesos de formación para interpretar y mejorar resultados de pruebas externas
No. de iniciativas de intercambio de aprendizajes en área disciplinares realizadas</t>
  </si>
  <si>
    <t xml:space="preserve">   Gestión de la evaluación educativa: </t>
  </si>
  <si>
    <t xml:space="preserve">1.  Coordinación con el ICFES para el proceso de capacitación a las I.E. para el uso y análisis de los resultados 359 y 11.
</t>
  </si>
  <si>
    <t xml:space="preserve">MARIA DEL CARMEN RAMIREZ C
Lideres de área de IE con desempeños superiores.
</t>
  </si>
  <si>
    <t>15/12/82025</t>
  </si>
  <si>
    <t>Supervisores
Directores de Núcleo
IES
ICFES - IE privadas</t>
  </si>
  <si>
    <t>2. Consolidación de estrategia de intercambio de aprendizajes por área disciplinares</t>
  </si>
  <si>
    <t>Bajo nivel de apropiación de los directivos docentes en la implementación del proceso de autoevaluaciòn institucional evidenciado en la formulación y  desarrollo de acciones de bajo impacto,  frente a las oportunidades de mejora que presentan las I.E.</t>
  </si>
  <si>
    <t>Generar acciones de empoderamiento de los directivos docentes en el proceso de implementación de la Ruta del Mejoramiento</t>
  </si>
  <si>
    <t>No. de I.E. Oficiales con reporte oportuno de la Autoevaluación Institucional</t>
  </si>
  <si>
    <t>Acompañar a las I.E. oficiales para la realización anual de la Autoevaluación institucional</t>
  </si>
  <si>
    <t xml:space="preserve">1. Elaboración de Diagnostico territorial del procedimiento  de autoevaluación institucional
</t>
  </si>
  <si>
    <t>EDWIN FLOREZ PERDOMO
MARIA DEL CARMEN RAMIREZ 
YENNY SANCHEZ</t>
  </si>
  <si>
    <t>IE CON DESEMOEÑOS SUPERIORES
MEN</t>
  </si>
  <si>
    <t xml:space="preserve">No. I.E. Focalizadas para acompañamiento en situ </t>
  </si>
  <si>
    <t>2. Asistencia técnica a I.E. Focalizadas en  la categoría de desempeño EXISTENCIA en la implementación de la Ruta de autoevaluación institucional</t>
  </si>
  <si>
    <t xml:space="preserve">No. de eventos de formación sobre Auto evaluación institucional. </t>
  </si>
  <si>
    <t>3. Capacitación a I.E. Oficiales para la realización de la autoevaluación institucional</t>
  </si>
  <si>
    <t>Baja participación de las I.E.   en los procesos de orientación para la aplicación de las pruebas SABER 359.</t>
  </si>
  <si>
    <t>E1P1MP22 . 213 Instituciones Educativas con procesos de  gestión escolar  y desarrollo curricular para la excelencia.</t>
  </si>
  <si>
    <t>No. de I.E. púbicas  aplicando las pruebas saber 359
No. de I.E. participando en los procesos de orientación para la aplicación de las Pruebas Saber 359</t>
  </si>
  <si>
    <t xml:space="preserve">IMPLEMENTAR  ESTRATEGIAS  PARA LA REALIZACIÓN DE  LAS PRUEBAS EXTERNAS EN SUS ETAPAS PREPARATORIA, APLICACIÓN Y DILIGENCIAMIENTO DE INFORMES.  </t>
  </si>
  <si>
    <t xml:space="preserve">1. Coordinación  con el ICFES  el proceso de aplicación de las pruebas SABER </t>
  </si>
  <si>
    <t>ICFES</t>
  </si>
  <si>
    <t xml:space="preserve">Violencia en entornos escolares </t>
  </si>
  <si>
    <t>EP2MP13 - Redes pedagógicas creadas y fortalecidas</t>
  </si>
  <si>
    <t>Red de D.O. fortalecida</t>
  </si>
  <si>
    <t xml:space="preserve">
Implementar el Sistema Nacional de Convivencia Escolar para la prevención y abordaje de la violencia escolar. 
 Fortalecimiento y visibilización de la Red de Docentes Orientadores del Tolima “DOCOTOL
Asistencia técnica a los Comités de Convivencia Escolar de la Instituciones Educativas.
Asistencia técnica a los Comités Municipales de Convivencia Escolar.
Implementación de estrategia de fortalecimiento de las Escuelas de familia</t>
  </si>
  <si>
    <t>1. Procesos de formación en temas de interés.
2. Fortalecimiento de las herramientas virtuales de red.
3. Desarrollo de estrategia de visbilización de la RED.</t>
  </si>
  <si>
    <t>MARIA DEL CARMEN RAMIREZ C</t>
  </si>
  <si>
    <t>15/12/*2025</t>
  </si>
  <si>
    <t>Red DOCOTOL
I.E.
Integrantes Comité Departamental de Convivencia Escolar.
MEN</t>
  </si>
  <si>
    <t>EP2MP16 - Instituciones Educativas con comités institucionales de convivencia escolar fortalecidos en prevención de violencias</t>
  </si>
  <si>
    <t>212 Comités Escolares de Convivencia Escolar fortalecidos</t>
  </si>
  <si>
    <t xml:space="preserve">1. Diagnóstico
2. Proceso de formación  a integrantes de los comités.
</t>
  </si>
  <si>
    <t>EP2MP18 - Municipios ejecutando acciones de prevención de riesgos sociales en entornos escolares.</t>
  </si>
  <si>
    <t>46 Comités Escolares municipales fortalecidos.</t>
  </si>
  <si>
    <t>1. Diagnóstico
2. Proceso de formación  a integrantes de los comités.
3. Apoyo iniciativas de promoción de la convivencia apoyadas</t>
  </si>
  <si>
    <t xml:space="preserve">ADICIONAL </t>
  </si>
  <si>
    <t>EP2MP17 - Instituciones Educativas con escuela de padres y familias vinculadas a los procesos de formación y uso de las TIC.</t>
  </si>
  <si>
    <t>212 IE con escuelas de padres sensibilizados en uso de las Tic ´s</t>
  </si>
  <si>
    <t>1. Talleres de formación, sensibilización y apropiación de las TIC's.</t>
  </si>
  <si>
    <t>Bajos resultados en PRUEBAS SABER</t>
  </si>
  <si>
    <t>Fortalecer las competencias matemáticas  y comunicativas de lectura crítica y escritura propositiva en docentes y estudiantes  de instituciones públicas del departamento del Tolima</t>
  </si>
  <si>
    <t xml:space="preserve">212 I.E. implementando una estrategia de competencias basicas  en lenguaje y matematicas </t>
  </si>
  <si>
    <t>No. de I.E implementando una estrategia en Lenguaje y Matemáticas = No. de I.E implementando una estrategia en Lenguaje y Matemáticas / Total de I.E. oficioales del Departamento.</t>
  </si>
  <si>
    <t xml:space="preserve">DISEÑAR E IMPLEMENTAR  ESTRATEGIA INTEGRAL DE ENSEÑANZA APRENDIZAJE EN  LENGUAJE Y MATEMATICAS DESDE LA GESTION ESCOLAR  
</t>
  </si>
  <si>
    <t>Focalización de establecimientos educativos con bajos rendimientos en pruebas SABER</t>
  </si>
  <si>
    <t>EDWIN FLOREZ PERDOMO</t>
  </si>
  <si>
    <t xml:space="preserve">MEN
UNIVERSIDADES
RECTORES
COORDINADORES ACADÉMICOS
DOCENTES DE LENGUAJE Y MATEMATICAS
ESTUDIANTES </t>
  </si>
  <si>
    <t xml:space="preserve">proyecto curricular unico para el área de español
</t>
  </si>
  <si>
    <t xml:space="preserve">Proyecto competencias comunicativas para docentes y estudiantes de grado 9,10 y 11.
</t>
  </si>
  <si>
    <t xml:space="preserve">*laboratorios curriculares de aula orientadas a la formación didáctica de docentes y fortalecimiento de las áreas de lenguaje y matemáticas. </t>
  </si>
  <si>
    <t>EP2MP15 Talleres de Formación de Docentes dinamizadores PRAE.</t>
  </si>
  <si>
    <t xml:space="preserve">No. de I.E. con PRAE implementado = No. de I.E. con PRAE / No. de I.E. del Departamento.  </t>
  </si>
  <si>
    <t>FORTALECER EL PROYECTO PEDAGOGICO TRANSVERSAL DE EDUCACIÓN AMBIENTAL</t>
  </si>
  <si>
    <t>• Formación de docentes dinamizadores.                      
• Formulación y fortalecimiento de PRAES.
•Articulación de CIDEA Departamental.
•Monitoreo y acompañamiento en la formulación y mantenimiento de los PRAE</t>
  </si>
  <si>
    <t>FABIAN GUALTERO SALAZAR</t>
  </si>
  <si>
    <t>• Universidad del Tolima.
•Cortolima
•SAGER
• CIDEA Tolima</t>
  </si>
  <si>
    <t>EP2MP15: Talleres de formación a los docentes de IE Urbanas y rurales en la promoción de la actividad física y alimentación saludable, la prevención de consumo de alcohol y sustancias psicoactivas</t>
  </si>
  <si>
    <t xml:space="preserve">No. de I.E. implementando el proyecto de EVS  = No. de I.E. con proyecto de EVS / No. de I.E. del Departamento.  </t>
  </si>
  <si>
    <t>FORTALECER EL PROYECTO PEDAGOGICO TRANSVERSAL DE ESTILOS DE VIDA SALUDABLE. EVS</t>
  </si>
  <si>
    <r>
      <t xml:space="preserve">
• Formación de nuevos Docentes en EVS. 
• Talleres de actualización</t>
    </r>
    <r>
      <rPr>
        <sz val="10"/>
        <color rgb="FFFF0000"/>
        <rFont val="Arial"/>
        <family val="2"/>
      </rPr>
      <t xml:space="preserve">  </t>
    </r>
    <r>
      <rPr>
        <sz val="10"/>
        <rFont val="Arial"/>
        <family val="2"/>
      </rPr>
      <t>dirigidos a las instituciones educativas  en al</t>
    </r>
    <r>
      <rPr>
        <sz val="10"/>
        <color theme="1"/>
        <rFont val="Arial"/>
        <family val="2"/>
      </rPr>
      <t>imentación saludable, actividad fisica, prevención del consumo de tabaco, alcohol y sustancias Psicoactivas.</t>
    </r>
  </si>
  <si>
    <t xml:space="preserve">•INDEPORTES Tolima
• Secretaria de Salud Departamental
• Universidad del Tolima.
</t>
  </si>
  <si>
    <t>EP2MP15:Talleres de formación a docentes líderes de proyecto en el marco de prevención de Embarazo en adolescentes, diversidad de género y métodos de Planificación.</t>
  </si>
  <si>
    <t xml:space="preserve">No. de I.E. con PESCC implementado = No. de I.E. con PESCC implementado / No. de I.E. del Departamento.  </t>
  </si>
  <si>
    <t>FORTALECER EL PROYECTO PEDAGOGICO TRANSVERSAL DE EDUCACION SEXUAL Y CONSTRUCCION DE CIUDADANIA. PESCC</t>
  </si>
  <si>
    <t>• Formación de  nuevos docentes en el ejercicio de los derechos sexuales reproductivos y atención en el proceso de diferentes problematicas (Explotación sexual Infantil, Trata de Personas, Abuso sexual, entre otras).                      
•Desarrollo de jornadas pedagogicas en el marco de la prevencion de problemáticas relacionadas con educación sexual. 
• Monitoreo y acompañamiento en la formulación y mantenimiento del proyecto transversal PESCC.
• Realización del 3er. Foro departamental de Educación Sexual</t>
  </si>
  <si>
    <t xml:space="preserve">•Profamilia
•Secretaria de Inclusión Social.
• ICBF
• Secretaría de la Mujer
</t>
  </si>
  <si>
    <t>EP2MP15: Capacitación a docentes en el marco de los Derechos Humanos -DDHH- para la prevención del Acoso escolar y Conductas autodestructivas</t>
  </si>
  <si>
    <t xml:space="preserve">No. de I.E. con Proyecto transversal de Derechos Humanos implementado = No. de I.E. con Proyecto transversal de Derechos Humanos implementado / No. de I.E. del Departamento.  </t>
  </si>
  <si>
    <t>FORTALECER EL PROYECTO PEDAGOGICO TRANSVERSAL DE DERECHOS HUMANOS. EDUDERECHOS</t>
  </si>
  <si>
    <t>• Formación de  nuevos docentes en el ejercicio de los derechos humanos.                      
• Talleres de actualización.
•Promoción y celebracion del dia de los derechos humanos en el Tolima.
• Monitoreo y acompañamiento en la formulación y mantenimiento del Proyecto transversal EDUDERECHOS</t>
  </si>
  <si>
    <t xml:space="preserve">•Secretaria del Interior.
•Universidad del Tolima. 
</t>
  </si>
  <si>
    <t>EP2MP15  Talleres de actualización para el desarrollo y fortalecimiento de la Catedra de la Paz</t>
  </si>
  <si>
    <t xml:space="preserve">No. De IE desarrollando la Catedra de la Paz=No. De IE con Catedra de la Paz implementada/No. de I.E. del Departamento.  </t>
  </si>
  <si>
    <t>FORTALECER EL PROYECTO CATEDRA DE LA PAZ.</t>
  </si>
  <si>
    <t>• Formación de  docentes lideres de la Catedra de la Paz.                      
• Talleres de actualización.
• Monitoreo y acompañamiento en la Implementación y mantenimiento de la Catedra de la Paz.</t>
  </si>
  <si>
    <t xml:space="preserve">Desarticulación de las Instituciones educativas con el mercado regional                                
Desconocimiento de los docentes sobre las competencias laborales que transversalizan el PEI                         </t>
  </si>
  <si>
    <t xml:space="preserve">RURAL </t>
  </si>
  <si>
    <t xml:space="preserve">E1P1MP40 - 125 I.E. Rurales desarrollando programas de educación rural y articuladas con el mercado regional laboral </t>
  </si>
  <si>
    <t>META: 22 PPP
Instituciones Educativas
apoyadas para el
desarrollo de proyectos
pedagógicos
productivos, que
fomenten la
asociatividad y el
emprendimiento.
META DE REDES…..
META DE FORMCION A JOVENES EN EMPRENDIMIENTO…..</t>
  </si>
  <si>
    <t xml:space="preserve">Formular e implementar Estrategias de articulación de las instituciones educativas rurales con el mercado regional laboral </t>
  </si>
  <si>
    <t>1.  Formación de  los directivos docentes, docentes y estudiantes, en el  emprendimiento, competencias financieras, proyecto de vida</t>
  </si>
  <si>
    <t xml:space="preserve">ANDREA LISETTE BELTRAN SANCHEZ
</t>
  </si>
  <si>
    <t xml:space="preserve">MEN                  RED PERTOLIMA </t>
  </si>
  <si>
    <t xml:space="preserve">2. Apoyo a Proyectos Pedagógicos Productivos sostenibles de Instituciones Educativas oficales de los Municipios no Certificados en Educación del Departamento del Tolima. </t>
  </si>
  <si>
    <t xml:space="preserve">TOTAL COMPONENTES </t>
  </si>
  <si>
    <t>ACOMPAÑAMIENTO A EE</t>
  </si>
  <si>
    <t>METAS 2020 -2025</t>
  </si>
  <si>
    <t>META
2024</t>
  </si>
  <si>
    <t>META 2025</t>
  </si>
  <si>
    <t>FECHA DE INICIO ACCION</t>
  </si>
  <si>
    <t>FECHA DE TERMINACION ACCION</t>
  </si>
  <si>
    <t>USO Y APROPIACION DE  MTIC</t>
  </si>
  <si>
    <t>INSUFICIENTES RECURSOS  PARA LA PLANEACIÓN, GESTIÓN, SEGUIMIENTO Y EVALUACIÓN DE FORMACIÓN Y ACTUALIZACIÓN DOCENTE EN MTIC</t>
  </si>
  <si>
    <t>FORTALECER EL USO Y APROPIACION DE LAS MTIC EN LAS IE PARA EL MEJORAMIENTO INSTITUCIONAL Y EL DESARROLLO DE COMPETENCIAS BASICAS</t>
  </si>
  <si>
    <t>213 DIRECTIVOS DOCENTES Y 2000 DOCENTES  PARTICIPANDO EN PROGRAMAS DE FORMACION EN MTIC</t>
  </si>
  <si>
    <t># DOCENTES Y DIRECTIVOS DOCENTES PARTICPANDO / # TOTAL DE DOCENTES Y DIRECTIVOS DOCENTES</t>
  </si>
  <si>
    <t>FORTALECER EL DESARROLLO PROFESIONAL DE DIRECTIVOS Y DOCENTES EN MTIC</t>
  </si>
  <si>
    <t>* REALIZACION DE ARTICULACION CON ALIADOS ESTRATEGICOS PARA PROCESOS DE FORMACION.
* SOCIALIZACION DE LOS PROCESOS DE FORMACION ARTICULADOS.
* ACOMPAÑAMIENTO AL PROCESO DE FORMACION.
* SEGUIMIENTO Y EVALUACION AL PROCESO DE FORMACION.</t>
  </si>
  <si>
    <t>TECNICO OPERATIVO MTIC</t>
  </si>
  <si>
    <t>RECURSO HUMANO
$62,500,000</t>
  </si>
  <si>
    <t>MINTIC
CPE
FUNDACION TELEFONICA
MEN
SECRETARIA DE PLANEACION Y TIC
SENA</t>
  </si>
  <si>
    <t>BAJO NIVEL DE ACOMPAÑAMIENTO Y FOMENTO AL USO-APROPIACION-PRODUCCION DE CONTENIDOS DE CALIDAD  EN LAS INSTITUCIONES EDUCATIVAS.</t>
  </si>
  <si>
    <t>9 IE PARTICIPANDO EN PROCESOS DE PRODUCCION DE CONTENIDOS</t>
  </si>
  <si>
    <t># IE EN PROCESOS DE PRODUCCION DE CONTENIDOS / # TOTAL DE IE FOCALIZADOS</t>
  </si>
  <si>
    <t>REALIZAR ARTICULACION PARA EL ACOMPAÑAMIENTO A LA PRODUCCION DE CONTENIDOS EDUCATIVOS EN LAS IE</t>
  </si>
  <si>
    <t>* REALIZACION DE ARTICULACION CON ALIADOS ESTRATEGICOS PARA PROCESOS DE PRODUCCION DE CONTENIDOS DE CALIDAD EN LAS IE.
* SOCIALIZACION DE LOS PROCESOS DE PRODUCCION DE CONTENIDOS DE CALIDAD EN LAS IE.
* ACOMPAÑAMIENTO AL PROCESO DEPRODUCCION DE CONTENIDOS DE CALIDAD EN LAS IE.
* SEGUIMIENTO Y EVALUACION AL PROCESO DE PRODUCCION DE CONTENIDOS DE CALIDAD EN LAS IE</t>
  </si>
  <si>
    <t>FALTA DE ARTICULACION Y RECURSOS  PARA EL FOMENTO A LA DOTACIÓN DENTRO DE UN PLAN ESTRATÉGICO PARA EL MEJORAMIENTO INSTITUCIONAL Y EL DESARROLLO DE COMPETENCIAS BÁSICAS.</t>
  </si>
  <si>
    <t>1 DOCUMENTO DIAGNOSTICO Y DE NECESIDADES DE DOTACION, USO Y APROPIACION DE MTIC</t>
  </si>
  <si>
    <t># DE DOCUMENTOS MTIC / # TOTAL DE DOCUMENTOS MTIC PROGRAMADOS</t>
  </si>
  <si>
    <t>MANTENER EL DIAGNOSTICO ACTUALIZADO DE INFRAESTRUCTURA MTIC DE LAS IE</t>
  </si>
  <si>
    <t>* SOCIALIZAR EL PROCESO DE ACTUALIZACION DEL INVENTARIO DE MTIC DE LAS IE.
* RECOPILACION DE LA INFORMACION DE INVENTARIO DE MTIC.
* DOCUMENTO DIAGNOSTICO Y DE NECESIDADES DEL INVENTARIO MTIC</t>
  </si>
  <si>
    <t>BAJO NIVEL DE ACOMPAÑAMIENTO A LA  IMPLEMENTACION, MONITOREO, EVALUACIÓN Y SEGUIMIENTO AL PLAN DE USO DE  MTIC DE LOS EE.</t>
  </si>
  <si>
    <t>213 IE CON UN PLAN DE USO DE MTIC IMPLEMENTADO</t>
  </si>
  <si>
    <t># DE IE CON PLAN DE USO DE MTIC / # TOTAL DE IE</t>
  </si>
  <si>
    <t xml:space="preserve">IMPLEMENTAR EL PLAN DE USO Y APROPIACIÓN DE MTIC EN LAS IE </t>
  </si>
  <si>
    <t>* REALIZACION DE ENCUESTA DE LA EXISTENCIA DE PLAN DE USO DE MTIC EN LAS IE.
* DESARROLLO DE FORMATO PLAN DE USO DE MTIC.
* SOCIALIZACION DEL FORMATO DE USO DE MTIC A LAS IE.
*ACOMPAÑAMIENTO A LA IMPLEMENTACION DEL PLAN DE USO DE MTIC.
* SEGUIMIENTO A LOS PLANES DE USO DE MTIC DE LAS IE</t>
  </si>
  <si>
    <t>RECURSO HUMANO 
$62,500,000</t>
  </si>
  <si>
    <t>TOTAL COMPONENTE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</si>
</sst>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dd/mm/yyyy;@"/>
  </numFmts>
  <fonts count="42" x14ac:knownFonts="1">
    <font>
      <sz val="11"/>
      <color theme="1"/>
      <name val="Calibri"/>
      <family val="2"/>
      <scheme val="minor"/>
    </font>
    <font>
      <b/>
      <sz val="8"/>
      <name val="Arial"/>
      <family val="2"/>
    </font>
    <font>
      <b/>
      <sz val="8"/>
      <color indexed="56"/>
      <name val="Arial"/>
      <family val="2"/>
    </font>
    <font>
      <b/>
      <sz val="12"/>
      <name val="Arial"/>
      <family val="2"/>
    </font>
    <font>
      <sz val="16"/>
      <name val="Arial"/>
      <family val="2"/>
    </font>
    <font>
      <sz val="9"/>
      <name val="Arial"/>
      <family val="2"/>
    </font>
    <font>
      <sz val="10"/>
      <name val="Arial"/>
      <family val="2"/>
    </font>
    <font>
      <b/>
      <sz val="10"/>
      <name val="Arial"/>
      <family val="2"/>
    </font>
    <font>
      <sz val="10"/>
      <color rgb="FFFF0000"/>
      <name val="Arial"/>
      <family val="2"/>
    </font>
    <font>
      <b/>
      <sz val="9"/>
      <name val="Arial"/>
      <family val="2"/>
    </font>
    <font>
      <sz val="12"/>
      <name val="Calibri"/>
      <family val="2"/>
    </font>
    <font>
      <b/>
      <sz val="12"/>
      <name val="Arial Narrow"/>
      <family val="2"/>
    </font>
    <font>
      <sz val="12"/>
      <name val="Arial Narrow"/>
      <family val="2"/>
    </font>
    <font>
      <sz val="11"/>
      <color theme="1"/>
      <name val="Calibri"/>
      <family val="2"/>
      <scheme val="minor"/>
    </font>
    <font>
      <b/>
      <sz val="9"/>
      <color indexed="81"/>
      <name val="Tahoma"/>
      <family val="2"/>
    </font>
    <font>
      <sz val="9"/>
      <color indexed="81"/>
      <name val="Tahoma"/>
      <family val="2"/>
    </font>
    <font>
      <sz val="9"/>
      <color theme="1"/>
      <name val="Arial"/>
      <family val="2"/>
    </font>
    <font>
      <b/>
      <sz val="10"/>
      <color rgb="FFFF0000"/>
      <name val="Arial"/>
      <family val="2"/>
    </font>
    <font>
      <b/>
      <sz val="10"/>
      <color indexed="56"/>
      <name val="Arial"/>
      <family val="2"/>
    </font>
    <font>
      <sz val="10"/>
      <color theme="1"/>
      <name val="Arial"/>
      <family val="2"/>
    </font>
    <font>
      <b/>
      <sz val="10"/>
      <color theme="1"/>
      <name val="Arial"/>
      <family val="2"/>
    </font>
    <font>
      <sz val="48"/>
      <color theme="1"/>
      <name val="Arial"/>
      <family val="2"/>
    </font>
    <font>
      <b/>
      <sz val="16"/>
      <color theme="1"/>
      <name val="Arial"/>
      <family val="2"/>
    </font>
    <font>
      <sz val="14"/>
      <color theme="1"/>
      <name val="Arial"/>
      <family val="2"/>
    </font>
    <font>
      <b/>
      <sz val="14"/>
      <color theme="1"/>
      <name val="Arial"/>
      <family val="2"/>
    </font>
    <font>
      <b/>
      <sz val="14"/>
      <name val="Arial"/>
      <family val="2"/>
    </font>
    <font>
      <b/>
      <sz val="14"/>
      <color rgb="FFFF0000"/>
      <name val="Arial"/>
      <family val="2"/>
    </font>
    <font>
      <sz val="14"/>
      <name val="Arial"/>
      <family val="2"/>
    </font>
    <font>
      <sz val="12"/>
      <color rgb="FF000000"/>
      <name val="Calibri"/>
      <family val="2"/>
    </font>
    <font>
      <sz val="11"/>
      <color rgb="FF000000"/>
      <name val="Calibri"/>
      <family val="2"/>
    </font>
    <font>
      <u/>
      <sz val="11"/>
      <color rgb="FF000000"/>
      <name val="Calibri"/>
      <family val="2"/>
    </font>
    <font>
      <sz val="18"/>
      <name val="Calibri"/>
      <family val="2"/>
    </font>
    <font>
      <b/>
      <sz val="18"/>
      <name val="Arial"/>
      <family val="2"/>
    </font>
    <font>
      <sz val="18"/>
      <name val="Arial"/>
      <family val="2"/>
    </font>
    <font>
      <sz val="18"/>
      <color theme="1"/>
      <name val="Arial"/>
      <family val="2"/>
    </font>
    <font>
      <b/>
      <u/>
      <sz val="18"/>
      <name val="Arial"/>
      <family val="2"/>
    </font>
    <font>
      <sz val="14"/>
      <color rgb="FF000000"/>
      <name val="Calibri"/>
      <family val="2"/>
    </font>
    <font>
      <u/>
      <sz val="14"/>
      <color rgb="FF000000"/>
      <name val="Calibri"/>
      <family val="2"/>
    </font>
    <font>
      <b/>
      <sz val="14"/>
      <color theme="1"/>
      <name val="Calibri"/>
      <family val="2"/>
      <scheme val="minor"/>
    </font>
    <font>
      <b/>
      <sz val="16"/>
      <color theme="1"/>
      <name val="Calibri"/>
      <family val="2"/>
      <scheme val="minor"/>
    </font>
    <font>
      <b/>
      <u/>
      <sz val="12"/>
      <color rgb="FF000000"/>
      <name val="Calibri"/>
      <family val="2"/>
    </font>
    <font>
      <b/>
      <sz val="12"/>
      <color rgb="FF000000"/>
      <name val="Calibri"/>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
      <patternFill patternType="solid">
        <fgColor rgb="FFEAEFF7"/>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3" tint="0.39997558519241921"/>
        <bgColor indexed="64"/>
      </patternFill>
    </fill>
  </fills>
  <borders count="55">
    <border>
      <left/>
      <right/>
      <top/>
      <bottom/>
      <diagonal/>
    </border>
    <border>
      <left style="medium">
        <color indexed="64"/>
      </left>
      <right/>
      <top style="medium">
        <color indexed="64"/>
      </top>
      <bottom style="medium">
        <color indexed="64"/>
      </bottom>
      <diagonal/>
    </border>
    <border>
      <left/>
      <right style="thin">
        <color indexed="56"/>
      </right>
      <top style="medium">
        <color indexed="64"/>
      </top>
      <bottom style="medium">
        <color indexed="64"/>
      </bottom>
      <diagonal/>
    </border>
    <border>
      <left style="thin">
        <color indexed="56"/>
      </left>
      <right style="thin">
        <color indexed="56"/>
      </right>
      <top style="medium">
        <color indexed="64"/>
      </top>
      <bottom style="medium">
        <color indexed="64"/>
      </bottom>
      <diagonal/>
    </border>
    <border>
      <left style="thin">
        <color indexed="56"/>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diagonal/>
    </border>
    <border>
      <left/>
      <right style="thin">
        <color indexed="64"/>
      </right>
      <top style="medium">
        <color indexed="64"/>
      </top>
      <bottom/>
      <diagonal/>
    </border>
    <border>
      <left style="medium">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3" fillId="0" borderId="0" applyFont="0" applyFill="0" applyBorder="0" applyAlignment="0" applyProtection="0"/>
    <xf numFmtId="164" fontId="13" fillId="0" borderId="0" applyFont="0" applyFill="0" applyBorder="0" applyAlignment="0" applyProtection="0"/>
  </cellStyleXfs>
  <cellXfs count="516">
    <xf numFmtId="0" fontId="0" fillId="0" borderId="0" xfId="0"/>
    <xf numFmtId="0" fontId="0" fillId="0" borderId="0" xfId="0" applyAlignment="1">
      <alignment wrapText="1"/>
    </xf>
    <xf numFmtId="3" fontId="0" fillId="0" borderId="0" xfId="0" applyNumberFormat="1"/>
    <xf numFmtId="0" fontId="2" fillId="0" borderId="0" xfId="0" applyFont="1" applyAlignment="1">
      <alignment horizontal="center" vertical="center" wrapText="1"/>
    </xf>
    <xf numFmtId="0" fontId="16" fillId="0" borderId="0" xfId="0" applyFont="1"/>
    <xf numFmtId="0" fontId="7" fillId="5" borderId="28"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19" fillId="5" borderId="41" xfId="0" applyFont="1" applyFill="1" applyBorder="1"/>
    <xf numFmtId="0" fontId="19" fillId="5" borderId="42" xfId="0" applyFont="1" applyFill="1" applyBorder="1"/>
    <xf numFmtId="0" fontId="19" fillId="5" borderId="15" xfId="0" applyFont="1" applyFill="1" applyBorder="1" applyAlignment="1">
      <alignment horizontal="center" vertical="center" wrapText="1"/>
    </xf>
    <xf numFmtId="0" fontId="19" fillId="5" borderId="15" xfId="0" applyFont="1" applyFill="1" applyBorder="1" applyAlignment="1">
      <alignment horizontal="justify" vertical="top"/>
    </xf>
    <xf numFmtId="14" fontId="19" fillId="5" borderId="15" xfId="0" applyNumberFormat="1" applyFont="1" applyFill="1" applyBorder="1" applyAlignment="1">
      <alignment horizontal="justify" vertical="top"/>
    </xf>
    <xf numFmtId="0" fontId="19" fillId="5" borderId="5" xfId="0" applyFont="1" applyFill="1" applyBorder="1"/>
    <xf numFmtId="0" fontId="19" fillId="5" borderId="26" xfId="0" applyFont="1" applyFill="1" applyBorder="1"/>
    <xf numFmtId="0" fontId="19" fillId="5" borderId="1" xfId="0" applyFont="1" applyFill="1" applyBorder="1"/>
    <xf numFmtId="0" fontId="0" fillId="5" borderId="0" xfId="0" applyFill="1"/>
    <xf numFmtId="0" fontId="6" fillId="0" borderId="23" xfId="0" applyFont="1" applyBorder="1" applyAlignment="1">
      <alignment horizontal="justify" vertical="top" wrapText="1"/>
    </xf>
    <xf numFmtId="0" fontId="6" fillId="0" borderId="15" xfId="0" applyFont="1" applyBorder="1" applyAlignment="1">
      <alignment horizontal="justify" vertical="top" wrapText="1"/>
    </xf>
    <xf numFmtId="0" fontId="19" fillId="0" borderId="17" xfId="0" applyFont="1" applyBorder="1" applyAlignment="1">
      <alignment horizontal="center" vertical="top"/>
    </xf>
    <xf numFmtId="0" fontId="6" fillId="0" borderId="17" xfId="0" applyFont="1" applyBorder="1" applyAlignment="1">
      <alignment horizontal="justify" vertical="top" wrapText="1"/>
    </xf>
    <xf numFmtId="0" fontId="19" fillId="0" borderId="10" xfId="0" applyFont="1" applyBorder="1"/>
    <xf numFmtId="0" fontId="6" fillId="0" borderId="10" xfId="0" applyFont="1" applyBorder="1" applyAlignment="1">
      <alignment horizontal="justify" vertical="top" wrapText="1"/>
    </xf>
    <xf numFmtId="0" fontId="19" fillId="0" borderId="35" xfId="0" applyFont="1" applyBorder="1"/>
    <xf numFmtId="0" fontId="6" fillId="0" borderId="35" xfId="0" applyFont="1" applyBorder="1" applyAlignment="1">
      <alignment horizontal="justify" vertical="top"/>
    </xf>
    <xf numFmtId="0" fontId="8" fillId="0" borderId="11" xfId="0" applyFont="1" applyBorder="1" applyAlignment="1">
      <alignment horizontal="justify" vertical="top"/>
    </xf>
    <xf numFmtId="0" fontId="19" fillId="0" borderId="11" xfId="0" applyFont="1" applyBorder="1" applyAlignment="1">
      <alignment horizontal="justify" vertical="top"/>
    </xf>
    <xf numFmtId="0" fontId="19" fillId="0" borderId="10" xfId="0" applyFont="1" applyBorder="1" applyAlignment="1">
      <alignment horizontal="justify" vertical="top" wrapText="1"/>
    </xf>
    <xf numFmtId="14" fontId="19" fillId="0" borderId="10" xfId="0" applyNumberFormat="1" applyFont="1" applyBorder="1" applyAlignment="1">
      <alignment horizontal="justify" vertical="top"/>
    </xf>
    <xf numFmtId="0" fontId="19" fillId="0" borderId="10" xfId="0" applyFont="1" applyBorder="1" applyAlignment="1">
      <alignment horizontal="justify" vertical="top"/>
    </xf>
    <xf numFmtId="0" fontId="8" fillId="0" borderId="13" xfId="0" applyFont="1" applyBorder="1" applyAlignment="1">
      <alignment horizontal="justify" vertical="top"/>
    </xf>
    <xf numFmtId="0" fontId="19" fillId="0" borderId="13" xfId="0" applyFont="1" applyBorder="1" applyAlignment="1">
      <alignment horizontal="justify" vertical="top"/>
    </xf>
    <xf numFmtId="0" fontId="19" fillId="0" borderId="11" xfId="0" applyFont="1" applyBorder="1" applyAlignment="1">
      <alignment horizontal="justify" vertical="top" wrapText="1"/>
    </xf>
    <xf numFmtId="14" fontId="19" fillId="0" borderId="11" xfId="0" applyNumberFormat="1" applyFont="1" applyBorder="1" applyAlignment="1">
      <alignment horizontal="justify" vertical="top"/>
    </xf>
    <xf numFmtId="0" fontId="19" fillId="0" borderId="18" xfId="0" applyFont="1" applyBorder="1" applyAlignment="1">
      <alignment horizontal="center" vertical="center" wrapText="1"/>
    </xf>
    <xf numFmtId="0" fontId="19" fillId="0" borderId="18" xfId="0" applyFont="1" applyBorder="1" applyAlignment="1">
      <alignment horizontal="justify" vertical="top" wrapText="1"/>
    </xf>
    <xf numFmtId="0" fontId="19" fillId="0" borderId="17" xfId="0" applyFont="1" applyBorder="1" applyAlignment="1">
      <alignment horizontal="justify" vertical="center" wrapText="1"/>
    </xf>
    <xf numFmtId="49" fontId="19" fillId="0" borderId="17" xfId="0" applyNumberFormat="1" applyFont="1" applyBorder="1" applyAlignment="1">
      <alignment horizontal="justify" vertical="center" wrapText="1"/>
    </xf>
    <xf numFmtId="14" fontId="19" fillId="0" borderId="17" xfId="0" applyNumberFormat="1" applyFont="1" applyBorder="1" applyAlignment="1">
      <alignment horizontal="justify" vertical="center" wrapText="1"/>
    </xf>
    <xf numFmtId="0" fontId="19" fillId="0" borderId="13" xfId="0" applyFont="1" applyBorder="1" applyAlignment="1">
      <alignment horizontal="center" vertical="center" wrapText="1"/>
    </xf>
    <xf numFmtId="0" fontId="19" fillId="0" borderId="13" xfId="0" applyFont="1" applyBorder="1" applyAlignment="1">
      <alignment horizontal="justify" vertical="top" wrapText="1"/>
    </xf>
    <xf numFmtId="0" fontId="19" fillId="0" borderId="10" xfId="0" applyFont="1" applyBorder="1" applyAlignment="1">
      <alignment horizontal="justify" vertical="center" wrapText="1"/>
    </xf>
    <xf numFmtId="49" fontId="19" fillId="0" borderId="10" xfId="0" applyNumberFormat="1" applyFont="1" applyBorder="1" applyAlignment="1">
      <alignment horizontal="justify" vertical="center" wrapText="1"/>
    </xf>
    <xf numFmtId="14" fontId="19" fillId="0" borderId="10" xfId="0" applyNumberFormat="1" applyFont="1" applyBorder="1" applyAlignment="1">
      <alignment horizontal="justify" vertical="center" wrapText="1"/>
    </xf>
    <xf numFmtId="0" fontId="19" fillId="0" borderId="15" xfId="0" applyFont="1" applyBorder="1" applyAlignment="1">
      <alignment horizontal="center" vertical="center" wrapText="1"/>
    </xf>
    <xf numFmtId="0" fontId="19" fillId="0" borderId="15" xfId="0" applyFont="1" applyBorder="1" applyAlignment="1">
      <alignment horizontal="justify" vertical="top" wrapText="1"/>
    </xf>
    <xf numFmtId="0" fontId="19" fillId="0" borderId="35" xfId="0" applyFont="1" applyBorder="1" applyAlignment="1">
      <alignment horizontal="justify" vertical="top" wrapText="1"/>
    </xf>
    <xf numFmtId="49" fontId="19" fillId="0" borderId="35" xfId="0" applyNumberFormat="1" applyFont="1" applyBorder="1" applyAlignment="1">
      <alignment horizontal="justify" vertical="center" wrapText="1"/>
    </xf>
    <xf numFmtId="14" fontId="19" fillId="0" borderId="35" xfId="0" applyNumberFormat="1" applyFont="1" applyBorder="1" applyAlignment="1">
      <alignment horizontal="justify" vertical="center" wrapText="1"/>
    </xf>
    <xf numFmtId="0" fontId="19" fillId="0" borderId="35" xfId="0" applyFont="1" applyBorder="1" applyAlignment="1">
      <alignment horizontal="justify" vertical="top"/>
    </xf>
    <xf numFmtId="9" fontId="6" fillId="0" borderId="11" xfId="0" applyNumberFormat="1" applyFont="1" applyBorder="1" applyAlignment="1">
      <alignment horizontal="center" vertical="top" wrapText="1"/>
    </xf>
    <xf numFmtId="14" fontId="7" fillId="0" borderId="10" xfId="0" applyNumberFormat="1" applyFont="1" applyBorder="1" applyAlignment="1">
      <alignment horizontal="center" vertical="top" wrapText="1"/>
    </xf>
    <xf numFmtId="9" fontId="6" fillId="0" borderId="13" xfId="0" applyNumberFormat="1" applyFont="1" applyBorder="1" applyAlignment="1">
      <alignment horizontal="center" vertical="top" wrapText="1"/>
    </xf>
    <xf numFmtId="14" fontId="7" fillId="0" borderId="10" xfId="0" applyNumberFormat="1" applyFont="1" applyBorder="1" applyAlignment="1">
      <alignment horizontal="justify" vertical="top" wrapText="1"/>
    </xf>
    <xf numFmtId="9" fontId="6" fillId="0" borderId="15" xfId="0" applyNumberFormat="1" applyFont="1" applyBorder="1" applyAlignment="1">
      <alignment horizontal="center" vertical="top" wrapText="1"/>
    </xf>
    <xf numFmtId="0" fontId="6" fillId="0" borderId="35" xfId="0" applyFont="1" applyBorder="1" applyAlignment="1">
      <alignment horizontal="justify" vertical="top" wrapText="1"/>
    </xf>
    <xf numFmtId="14" fontId="7" fillId="0" borderId="35" xfId="0" applyNumberFormat="1" applyFont="1" applyBorder="1" applyAlignment="1">
      <alignment horizontal="justify" vertical="top" wrapText="1"/>
    </xf>
    <xf numFmtId="0" fontId="19" fillId="0" borderId="17" xfId="0" applyFont="1" applyBorder="1" applyAlignment="1">
      <alignment horizontal="center" vertical="top" wrapText="1"/>
    </xf>
    <xf numFmtId="14" fontId="19" fillId="0" borderId="17" xfId="0" applyNumberFormat="1" applyFont="1" applyBorder="1" applyAlignment="1">
      <alignment horizontal="justify" vertical="top"/>
    </xf>
    <xf numFmtId="14" fontId="19" fillId="0" borderId="35" xfId="0" applyNumberFormat="1" applyFont="1" applyBorder="1" applyAlignment="1">
      <alignment horizontal="justify" vertical="top"/>
    </xf>
    <xf numFmtId="14" fontId="19" fillId="0" borderId="17" xfId="0" applyNumberFormat="1" applyFont="1" applyBorder="1" applyAlignment="1">
      <alignment horizontal="justify" vertical="center"/>
    </xf>
    <xf numFmtId="14" fontId="19" fillId="0" borderId="10" xfId="0" applyNumberFormat="1" applyFont="1" applyBorder="1" applyAlignment="1">
      <alignment horizontal="justify" vertical="center"/>
    </xf>
    <xf numFmtId="14" fontId="6" fillId="0" borderId="11" xfId="0" applyNumberFormat="1" applyFont="1" applyBorder="1" applyAlignment="1">
      <alignment horizontal="justify" vertical="center"/>
    </xf>
    <xf numFmtId="0" fontId="19" fillId="0" borderId="11" xfId="0" applyFont="1" applyBorder="1" applyAlignment="1">
      <alignment horizontal="justify" vertical="center"/>
    </xf>
    <xf numFmtId="0" fontId="19" fillId="0" borderId="11" xfId="0" applyFont="1" applyBorder="1" applyAlignment="1">
      <alignment horizontal="justify" vertical="center" wrapText="1"/>
    </xf>
    <xf numFmtId="3" fontId="19" fillId="0" borderId="11" xfId="0" applyNumberFormat="1" applyFont="1" applyBorder="1" applyAlignment="1">
      <alignment horizontal="justify" vertical="center"/>
    </xf>
    <xf numFmtId="14" fontId="6" fillId="0" borderId="10" xfId="0" applyNumberFormat="1" applyFont="1" applyBorder="1" applyAlignment="1">
      <alignment horizontal="justify" vertical="top" wrapText="1"/>
    </xf>
    <xf numFmtId="0" fontId="6" fillId="0" borderId="13" xfId="0" applyFont="1" applyBorder="1" applyAlignment="1">
      <alignment horizontal="center" vertical="center" wrapText="1"/>
    </xf>
    <xf numFmtId="0" fontId="6" fillId="0" borderId="11" xfId="0" applyFont="1" applyBorder="1" applyAlignment="1">
      <alignment horizontal="justify" vertical="top" wrapText="1"/>
    </xf>
    <xf numFmtId="0" fontId="6" fillId="0" borderId="10" xfId="0" applyFont="1" applyBorder="1" applyAlignment="1">
      <alignment horizontal="center" vertical="center" wrapText="1"/>
    </xf>
    <xf numFmtId="14" fontId="6" fillId="0" borderId="10" xfId="0" applyNumberFormat="1" applyFont="1" applyBorder="1" applyAlignment="1">
      <alignment horizontal="center" vertical="center" wrapText="1"/>
    </xf>
    <xf numFmtId="0" fontId="6" fillId="5" borderId="31" xfId="0" applyFont="1" applyFill="1" applyBorder="1" applyAlignment="1">
      <alignment horizontal="justify" vertical="top" wrapText="1"/>
    </xf>
    <xf numFmtId="14" fontId="6" fillId="0" borderId="17" xfId="0" applyNumberFormat="1" applyFont="1" applyBorder="1" applyAlignment="1">
      <alignment horizontal="justify" vertical="top" wrapText="1"/>
    </xf>
    <xf numFmtId="0" fontId="6" fillId="0" borderId="22" xfId="0" applyFont="1" applyBorder="1" applyAlignment="1">
      <alignment horizontal="center" vertical="center" wrapText="1"/>
    </xf>
    <xf numFmtId="0" fontId="6" fillId="0" borderId="35" xfId="0" applyFont="1" applyBorder="1" applyAlignment="1">
      <alignment horizontal="center" vertical="center" wrapText="1"/>
    </xf>
    <xf numFmtId="14" fontId="6" fillId="0" borderId="35" xfId="0" applyNumberFormat="1" applyFont="1" applyBorder="1" applyAlignment="1">
      <alignment horizontal="center" vertical="center" wrapText="1"/>
    </xf>
    <xf numFmtId="0" fontId="23" fillId="5" borderId="5" xfId="0" applyFont="1" applyFill="1" applyBorder="1"/>
    <xf numFmtId="0" fontId="23" fillId="5" borderId="26" xfId="0" applyFont="1" applyFill="1" applyBorder="1"/>
    <xf numFmtId="0" fontId="24" fillId="5" borderId="5" xfId="0" applyFont="1" applyFill="1" applyBorder="1"/>
    <xf numFmtId="0" fontId="24" fillId="5" borderId="5" xfId="0" applyFont="1" applyFill="1" applyBorder="1" applyAlignment="1">
      <alignment vertical="center"/>
    </xf>
    <xf numFmtId="0" fontId="24" fillId="5" borderId="26" xfId="0" applyFont="1" applyFill="1" applyBorder="1"/>
    <xf numFmtId="0" fontId="23" fillId="5" borderId="41" xfId="0" applyFont="1" applyFill="1" applyBorder="1"/>
    <xf numFmtId="0" fontId="23" fillId="5" borderId="42" xfId="0" applyFont="1" applyFill="1" applyBorder="1"/>
    <xf numFmtId="14" fontId="19" fillId="0" borderId="10" xfId="0" applyNumberFormat="1" applyFont="1" applyBorder="1" applyAlignment="1">
      <alignment horizontal="justify" vertical="top" wrapText="1"/>
    </xf>
    <xf numFmtId="14" fontId="19" fillId="0" borderId="35" xfId="0" applyNumberFormat="1" applyFont="1" applyBorder="1" applyAlignment="1">
      <alignment horizontal="justify" vertical="top" wrapText="1"/>
    </xf>
    <xf numFmtId="3" fontId="6" fillId="0" borderId="10" xfId="1" applyNumberFormat="1" applyFont="1" applyFill="1" applyBorder="1" applyAlignment="1">
      <alignment horizontal="justify" vertical="top"/>
    </xf>
    <xf numFmtId="0" fontId="19" fillId="0" borderId="11" xfId="0" applyFont="1" applyBorder="1" applyAlignment="1">
      <alignment horizontal="center" vertical="top"/>
    </xf>
    <xf numFmtId="0" fontId="19" fillId="0" borderId="13" xfId="0" applyFont="1" applyBorder="1" applyAlignment="1">
      <alignment horizontal="center" vertical="top"/>
    </xf>
    <xf numFmtId="14" fontId="18" fillId="0" borderId="10" xfId="0" applyNumberFormat="1" applyFont="1" applyBorder="1" applyAlignment="1">
      <alignment horizontal="justify" vertical="top" wrapText="1"/>
    </xf>
    <xf numFmtId="3" fontId="24" fillId="5" borderId="41" xfId="0" applyNumberFormat="1" applyFont="1" applyFill="1" applyBorder="1"/>
    <xf numFmtId="0" fontId="24" fillId="5" borderId="41" xfId="0" applyFont="1" applyFill="1" applyBorder="1" applyAlignment="1">
      <alignment horizontal="center"/>
    </xf>
    <xf numFmtId="0" fontId="24" fillId="5" borderId="15" xfId="0" applyFont="1" applyFill="1" applyBorder="1" applyAlignment="1">
      <alignment horizontal="justify" vertical="top"/>
    </xf>
    <xf numFmtId="0" fontId="26" fillId="5" borderId="15" xfId="0" applyFont="1" applyFill="1" applyBorder="1" applyAlignment="1">
      <alignment horizontal="justify" vertical="top"/>
    </xf>
    <xf numFmtId="0" fontId="24" fillId="5" borderId="15" xfId="0" applyFont="1" applyFill="1" applyBorder="1" applyAlignment="1">
      <alignment horizontal="justify" vertical="top" wrapText="1"/>
    </xf>
    <xf numFmtId="0" fontId="24" fillId="5" borderId="15" xfId="0" applyFont="1" applyFill="1" applyBorder="1" applyAlignment="1">
      <alignment horizontal="center" vertical="top"/>
    </xf>
    <xf numFmtId="0" fontId="24" fillId="5" borderId="5" xfId="0" applyFont="1" applyFill="1" applyBorder="1" applyAlignment="1">
      <alignment horizontal="center"/>
    </xf>
    <xf numFmtId="3" fontId="24" fillId="5" borderId="5" xfId="0" applyNumberFormat="1" applyFont="1" applyFill="1" applyBorder="1"/>
    <xf numFmtId="0" fontId="23" fillId="5" borderId="13" xfId="0" applyFont="1" applyFill="1" applyBorder="1" applyAlignment="1">
      <alignment horizontal="justify" vertical="top" wrapText="1"/>
    </xf>
    <xf numFmtId="0" fontId="23" fillId="5" borderId="13" xfId="0" applyFont="1" applyFill="1" applyBorder="1" applyAlignment="1">
      <alignment horizontal="center" vertical="center" wrapText="1"/>
    </xf>
    <xf numFmtId="0" fontId="23" fillId="5" borderId="13" xfId="0" applyFont="1" applyFill="1" applyBorder="1" applyAlignment="1">
      <alignment horizontal="justify" vertical="center" wrapText="1"/>
    </xf>
    <xf numFmtId="0" fontId="23" fillId="5" borderId="13" xfId="0" applyFont="1" applyFill="1" applyBorder="1" applyAlignment="1">
      <alignment horizontal="justify" vertical="center"/>
    </xf>
    <xf numFmtId="0" fontId="23" fillId="5" borderId="13" xfId="0" applyFont="1" applyFill="1" applyBorder="1" applyAlignment="1">
      <alignment horizontal="center" vertical="center"/>
    </xf>
    <xf numFmtId="0" fontId="23" fillId="5" borderId="23" xfId="0" applyFont="1" applyFill="1" applyBorder="1" applyAlignment="1">
      <alignment horizontal="justify" vertical="center" wrapText="1"/>
    </xf>
    <xf numFmtId="0" fontId="23" fillId="5" borderId="11" xfId="0" applyFont="1" applyFill="1" applyBorder="1" applyAlignment="1">
      <alignment horizontal="justify" vertical="top" wrapText="1"/>
    </xf>
    <xf numFmtId="0" fontId="27" fillId="5" borderId="13" xfId="0" applyFont="1" applyFill="1" applyBorder="1" applyAlignment="1">
      <alignment horizontal="justify" vertical="center" wrapText="1"/>
    </xf>
    <xf numFmtId="14" fontId="23" fillId="5" borderId="11" xfId="0" applyNumberFormat="1" applyFont="1" applyFill="1" applyBorder="1" applyAlignment="1">
      <alignment horizontal="justify" vertical="center"/>
    </xf>
    <xf numFmtId="0" fontId="24" fillId="5" borderId="29" xfId="0" applyFont="1" applyFill="1" applyBorder="1" applyAlignment="1">
      <alignment horizontal="center" vertical="center" wrapText="1"/>
    </xf>
    <xf numFmtId="3" fontId="24" fillId="5" borderId="41" xfId="0" applyNumberFormat="1" applyFont="1" applyFill="1" applyBorder="1" applyAlignment="1">
      <alignment horizontal="center"/>
    </xf>
    <xf numFmtId="3" fontId="24" fillId="5" borderId="5" xfId="0" applyNumberFormat="1" applyFont="1" applyFill="1" applyBorder="1" applyAlignment="1">
      <alignment horizontal="center"/>
    </xf>
    <xf numFmtId="3" fontId="24" fillId="5" borderId="13" xfId="0" applyNumberFormat="1" applyFont="1" applyFill="1" applyBorder="1" applyAlignment="1">
      <alignment horizontal="center" vertical="center"/>
    </xf>
    <xf numFmtId="3" fontId="25" fillId="5" borderId="15" xfId="0" applyNumberFormat="1" applyFont="1" applyFill="1" applyBorder="1" applyAlignment="1">
      <alignment horizontal="center" vertical="top"/>
    </xf>
    <xf numFmtId="0" fontId="7" fillId="5" borderId="19" xfId="0" applyFont="1" applyFill="1" applyBorder="1" applyAlignment="1">
      <alignment horizontal="center" vertical="center" wrapText="1"/>
    </xf>
    <xf numFmtId="3" fontId="19" fillId="5" borderId="0" xfId="0" applyNumberFormat="1" applyFont="1" applyFill="1"/>
    <xf numFmtId="0" fontId="19" fillId="5" borderId="0" xfId="0" applyFont="1" applyFill="1"/>
    <xf numFmtId="0" fontId="24" fillId="5" borderId="0" xfId="0" applyFont="1" applyFill="1" applyAlignment="1">
      <alignment horizontal="center"/>
    </xf>
    <xf numFmtId="0" fontId="24" fillId="5" borderId="0" xfId="0" applyFont="1" applyFill="1"/>
    <xf numFmtId="3" fontId="24" fillId="5" borderId="0" xfId="0" applyNumberFormat="1" applyFont="1" applyFill="1"/>
    <xf numFmtId="0" fontId="24" fillId="5" borderId="45" xfId="0" applyFont="1" applyFill="1" applyBorder="1"/>
    <xf numFmtId="0" fontId="19" fillId="0" borderId="36" xfId="0" applyFont="1" applyBorder="1" applyAlignment="1">
      <alignment horizontal="justify" vertical="top" wrapText="1"/>
    </xf>
    <xf numFmtId="0" fontId="19" fillId="0" borderId="14" xfId="0" applyFont="1" applyBorder="1" applyAlignment="1">
      <alignment horizontal="justify" vertical="top" wrapText="1"/>
    </xf>
    <xf numFmtId="0" fontId="19" fillId="0" borderId="37" xfId="0" applyFont="1" applyBorder="1" applyAlignment="1">
      <alignment horizontal="justify" vertical="top" wrapText="1"/>
    </xf>
    <xf numFmtId="0" fontId="19" fillId="5" borderId="37" xfId="0" applyFont="1" applyFill="1" applyBorder="1" applyAlignment="1">
      <alignment horizontal="justify" vertical="top" wrapText="1"/>
    </xf>
    <xf numFmtId="0" fontId="23" fillId="5" borderId="14" xfId="0" applyFont="1" applyFill="1" applyBorder="1" applyAlignment="1">
      <alignment horizontal="justify" vertical="center"/>
    </xf>
    <xf numFmtId="0" fontId="6" fillId="0" borderId="12" xfId="0" applyFont="1" applyBorder="1" applyAlignment="1">
      <alignment horizontal="center" vertical="top" wrapText="1"/>
    </xf>
    <xf numFmtId="0" fontId="19" fillId="0" borderId="21" xfId="0" applyFont="1" applyBorder="1" applyAlignment="1">
      <alignment horizontal="justify" vertical="top" wrapText="1"/>
    </xf>
    <xf numFmtId="0" fontId="7" fillId="0" borderId="11" xfId="0" applyFont="1" applyBorder="1" applyAlignment="1">
      <alignment horizontal="justify" vertical="top" wrapText="1"/>
    </xf>
    <xf numFmtId="0" fontId="22" fillId="4" borderId="0" xfId="0" applyFont="1" applyFill="1"/>
    <xf numFmtId="3" fontId="22" fillId="4" borderId="0" xfId="0" applyNumberFormat="1" applyFont="1" applyFill="1"/>
    <xf numFmtId="0" fontId="19"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35" xfId="0" applyFont="1" applyBorder="1" applyAlignment="1">
      <alignment horizontal="center" vertical="center" wrapText="1"/>
    </xf>
    <xf numFmtId="0" fontId="6" fillId="0" borderId="11" xfId="0" applyFont="1" applyBorder="1" applyAlignment="1">
      <alignment horizontal="center" vertical="center" wrapText="1"/>
    </xf>
    <xf numFmtId="3" fontId="8" fillId="0" borderId="11" xfId="0" applyNumberFormat="1" applyFont="1" applyBorder="1" applyAlignment="1">
      <alignment horizontal="center" vertical="top" wrapText="1"/>
    </xf>
    <xf numFmtId="0" fontId="0" fillId="3" borderId="0" xfId="0" applyFill="1"/>
    <xf numFmtId="0" fontId="5" fillId="3" borderId="11" xfId="0" applyFont="1" applyFill="1" applyBorder="1" applyAlignment="1">
      <alignment horizontal="justify" vertical="top" wrapText="1"/>
    </xf>
    <xf numFmtId="3" fontId="6" fillId="3" borderId="11" xfId="0" applyNumberFormat="1" applyFont="1" applyFill="1" applyBorder="1" applyAlignment="1">
      <alignment horizontal="justify" vertical="top" wrapText="1"/>
    </xf>
    <xf numFmtId="3" fontId="8" fillId="3" borderId="11" xfId="0" applyNumberFormat="1" applyFont="1" applyFill="1" applyBorder="1" applyAlignment="1">
      <alignment horizontal="justify" vertical="top" wrapText="1"/>
    </xf>
    <xf numFmtId="14" fontId="6" fillId="3" borderId="11" xfId="0" applyNumberFormat="1" applyFont="1" applyFill="1" applyBorder="1" applyAlignment="1">
      <alignment horizontal="justify" vertical="top" wrapText="1"/>
    </xf>
    <xf numFmtId="0" fontId="6" fillId="3" borderId="11" xfId="0" applyFont="1" applyFill="1" applyBorder="1" applyAlignment="1">
      <alignment horizontal="justify" vertical="top" wrapText="1"/>
    </xf>
    <xf numFmtId="9" fontId="6" fillId="3" borderId="11" xfId="0" applyNumberFormat="1" applyFont="1" applyFill="1" applyBorder="1" applyAlignment="1">
      <alignment horizontal="justify" vertical="top" wrapText="1"/>
    </xf>
    <xf numFmtId="0" fontId="6" fillId="3" borderId="12" xfId="0" applyFont="1" applyFill="1" applyBorder="1" applyAlignment="1">
      <alignment horizontal="justify" vertical="top" wrapText="1"/>
    </xf>
    <xf numFmtId="0" fontId="5" fillId="3" borderId="13" xfId="0" applyFont="1" applyFill="1" applyBorder="1" applyAlignment="1">
      <alignment horizontal="justify" vertical="top" wrapText="1"/>
    </xf>
    <xf numFmtId="3" fontId="7" fillId="3" borderId="13" xfId="0" applyNumberFormat="1" applyFont="1" applyFill="1" applyBorder="1" applyAlignment="1">
      <alignment horizontal="justify" vertical="top" wrapText="1"/>
    </xf>
    <xf numFmtId="3" fontId="6" fillId="3" borderId="13" xfId="0" applyNumberFormat="1" applyFont="1" applyFill="1" applyBorder="1" applyAlignment="1">
      <alignment horizontal="justify" vertical="top" wrapText="1"/>
    </xf>
    <xf numFmtId="14" fontId="6" fillId="3" borderId="13" xfId="0" applyNumberFormat="1" applyFont="1" applyFill="1" applyBorder="1" applyAlignment="1">
      <alignment horizontal="justify" vertical="top" wrapText="1"/>
    </xf>
    <xf numFmtId="0" fontId="6" fillId="3" borderId="13" xfId="0" applyFont="1" applyFill="1" applyBorder="1" applyAlignment="1">
      <alignment horizontal="justify" vertical="top" wrapText="1"/>
    </xf>
    <xf numFmtId="9" fontId="6" fillId="3" borderId="13" xfId="0" applyNumberFormat="1" applyFont="1" applyFill="1" applyBorder="1" applyAlignment="1">
      <alignment horizontal="justify" vertical="top" wrapText="1"/>
    </xf>
    <xf numFmtId="0" fontId="6" fillId="3" borderId="14" xfId="0" applyFont="1" applyFill="1" applyBorder="1" applyAlignment="1">
      <alignment horizontal="justify" vertical="top" wrapText="1"/>
    </xf>
    <xf numFmtId="0" fontId="10" fillId="3" borderId="16" xfId="0" applyFont="1" applyFill="1" applyBorder="1" applyAlignment="1">
      <alignment horizontal="justify" vertical="top" wrapText="1"/>
    </xf>
    <xf numFmtId="0" fontId="5" fillId="3" borderId="17" xfId="0" applyFont="1" applyFill="1" applyBorder="1" applyAlignment="1">
      <alignment horizontal="justify" vertical="top" wrapText="1"/>
    </xf>
    <xf numFmtId="3" fontId="6" fillId="3" borderId="17" xfId="0" applyNumberFormat="1" applyFont="1" applyFill="1" applyBorder="1" applyAlignment="1">
      <alignment horizontal="justify" vertical="top" wrapText="1"/>
    </xf>
    <xf numFmtId="3" fontId="19" fillId="3" borderId="17" xfId="0" applyNumberFormat="1" applyFont="1" applyFill="1" applyBorder="1" applyAlignment="1">
      <alignment horizontal="justify" vertical="top" wrapText="1"/>
    </xf>
    <xf numFmtId="14" fontId="6" fillId="3" borderId="17" xfId="0" applyNumberFormat="1" applyFont="1" applyFill="1" applyBorder="1" applyAlignment="1">
      <alignment horizontal="justify" vertical="top" wrapText="1"/>
    </xf>
    <xf numFmtId="9" fontId="6" fillId="3" borderId="17" xfId="0" applyNumberFormat="1" applyFont="1" applyFill="1" applyBorder="1" applyAlignment="1">
      <alignment horizontal="justify" vertical="top" wrapText="1"/>
    </xf>
    <xf numFmtId="0" fontId="6" fillId="3" borderId="17" xfId="0" applyFont="1" applyFill="1" applyBorder="1" applyAlignment="1">
      <alignment horizontal="justify" vertical="top" wrapText="1"/>
    </xf>
    <xf numFmtId="0" fontId="6" fillId="3" borderId="19" xfId="0" applyFont="1" applyFill="1" applyBorder="1" applyAlignment="1">
      <alignment horizontal="justify" vertical="top" wrapText="1"/>
    </xf>
    <xf numFmtId="3" fontId="8" fillId="3" borderId="23" xfId="0" applyNumberFormat="1" applyFont="1" applyFill="1" applyBorder="1" applyAlignment="1">
      <alignment horizontal="justify" vertical="top" wrapText="1"/>
    </xf>
    <xf numFmtId="14" fontId="6" fillId="3" borderId="23" xfId="0" applyNumberFormat="1" applyFont="1" applyFill="1" applyBorder="1" applyAlignment="1">
      <alignment horizontal="justify" vertical="top" wrapText="1"/>
    </xf>
    <xf numFmtId="9" fontId="6" fillId="3" borderId="23" xfId="0" applyNumberFormat="1" applyFont="1" applyFill="1" applyBorder="1" applyAlignment="1">
      <alignment horizontal="justify" vertical="top" wrapText="1"/>
    </xf>
    <xf numFmtId="0" fontId="6" fillId="3" borderId="23" xfId="0" applyFont="1" applyFill="1" applyBorder="1" applyAlignment="1">
      <alignment horizontal="justify" vertical="top" wrapText="1"/>
    </xf>
    <xf numFmtId="0" fontId="6" fillId="3" borderId="27" xfId="0" applyFont="1" applyFill="1" applyBorder="1" applyAlignment="1">
      <alignment horizontal="justify" vertical="top" wrapText="1"/>
    </xf>
    <xf numFmtId="0" fontId="10" fillId="3" borderId="20" xfId="0" applyFont="1" applyFill="1" applyBorder="1" applyAlignment="1">
      <alignment horizontal="justify" vertical="top" wrapText="1"/>
    </xf>
    <xf numFmtId="3" fontId="6" fillId="3" borderId="10" xfId="0" applyNumberFormat="1" applyFont="1" applyFill="1" applyBorder="1" applyAlignment="1">
      <alignment horizontal="justify" vertical="top" wrapText="1"/>
    </xf>
    <xf numFmtId="3" fontId="8" fillId="3" borderId="10" xfId="0" applyNumberFormat="1" applyFont="1" applyFill="1" applyBorder="1" applyAlignment="1">
      <alignment horizontal="justify" vertical="top" wrapText="1"/>
    </xf>
    <xf numFmtId="14" fontId="6" fillId="3" borderId="10" xfId="0" applyNumberFormat="1" applyFont="1" applyFill="1" applyBorder="1" applyAlignment="1">
      <alignment horizontal="justify" vertical="top" wrapText="1"/>
    </xf>
    <xf numFmtId="9" fontId="6" fillId="3" borderId="10" xfId="0" applyNumberFormat="1" applyFont="1" applyFill="1" applyBorder="1" applyAlignment="1">
      <alignment horizontal="justify" vertical="top" wrapText="1"/>
    </xf>
    <xf numFmtId="0" fontId="6" fillId="3" borderId="10" xfId="0" applyFont="1" applyFill="1" applyBorder="1" applyAlignment="1">
      <alignment horizontal="justify" vertical="top" wrapText="1"/>
    </xf>
    <xf numFmtId="0" fontId="6" fillId="3" borderId="21" xfId="0" applyFont="1" applyFill="1" applyBorder="1" applyAlignment="1">
      <alignment horizontal="justify" vertical="top" wrapText="1"/>
    </xf>
    <xf numFmtId="0" fontId="10" fillId="3" borderId="22" xfId="0" applyFont="1" applyFill="1" applyBorder="1" applyAlignment="1">
      <alignment horizontal="justify" vertical="top" wrapText="1"/>
    </xf>
    <xf numFmtId="0" fontId="0" fillId="3" borderId="0" xfId="0" applyFill="1" applyAlignment="1">
      <alignment wrapText="1"/>
    </xf>
    <xf numFmtId="0" fontId="11" fillId="3" borderId="0" xfId="0" applyFont="1" applyFill="1" applyAlignment="1">
      <alignment horizontal="justify" vertical="top" wrapText="1"/>
    </xf>
    <xf numFmtId="14" fontId="11" fillId="3" borderId="0" xfId="0" applyNumberFormat="1" applyFont="1" applyFill="1" applyAlignment="1">
      <alignment horizontal="justify" vertical="top" wrapText="1"/>
    </xf>
    <xf numFmtId="0" fontId="12" fillId="3" borderId="0" xfId="0" applyFont="1" applyFill="1" applyAlignment="1">
      <alignment vertical="top" wrapText="1"/>
    </xf>
    <xf numFmtId="0" fontId="5" fillId="3" borderId="18" xfId="0" applyFont="1" applyFill="1" applyBorder="1" applyAlignment="1">
      <alignment horizontal="justify" vertical="top" wrapText="1"/>
    </xf>
    <xf numFmtId="3" fontId="6" fillId="3" borderId="18" xfId="0" applyNumberFormat="1" applyFont="1" applyFill="1" applyBorder="1" applyAlignment="1">
      <alignment horizontal="justify" vertical="top" wrapText="1"/>
    </xf>
    <xf numFmtId="14" fontId="7" fillId="3" borderId="18" xfId="0" applyNumberFormat="1" applyFont="1" applyFill="1" applyBorder="1" applyAlignment="1">
      <alignment horizontal="justify" vertical="top" wrapText="1"/>
    </xf>
    <xf numFmtId="3" fontId="8" fillId="3" borderId="18" xfId="0" applyNumberFormat="1" applyFont="1" applyFill="1" applyBorder="1" applyAlignment="1">
      <alignment horizontal="justify" vertical="top" wrapText="1"/>
    </xf>
    <xf numFmtId="14" fontId="6" fillId="3" borderId="18" xfId="0" applyNumberFormat="1" applyFont="1" applyFill="1" applyBorder="1" applyAlignment="1">
      <alignment horizontal="justify" vertical="top" wrapText="1"/>
    </xf>
    <xf numFmtId="0" fontId="6" fillId="3" borderId="18" xfId="0" applyFont="1" applyFill="1" applyBorder="1" applyAlignment="1">
      <alignment horizontal="justify" vertical="top" wrapText="1"/>
    </xf>
    <xf numFmtId="9" fontId="6" fillId="3" borderId="18" xfId="0" applyNumberFormat="1" applyFont="1" applyFill="1" applyBorder="1" applyAlignment="1">
      <alignment horizontal="justify" vertical="top" wrapText="1"/>
    </xf>
    <xf numFmtId="0" fontId="6" fillId="3" borderId="36" xfId="0" applyFont="1" applyFill="1" applyBorder="1" applyAlignment="1">
      <alignment horizontal="justify" vertical="top" wrapText="1"/>
    </xf>
    <xf numFmtId="0" fontId="5" fillId="3" borderId="15" xfId="0" applyFont="1" applyFill="1" applyBorder="1" applyAlignment="1">
      <alignment horizontal="justify" vertical="top" wrapText="1"/>
    </xf>
    <xf numFmtId="3" fontId="7" fillId="3" borderId="15" xfId="0" applyNumberFormat="1" applyFont="1" applyFill="1" applyBorder="1" applyAlignment="1">
      <alignment horizontal="justify" vertical="top" wrapText="1"/>
    </xf>
    <xf numFmtId="3" fontId="6" fillId="3" borderId="35" xfId="0" applyNumberFormat="1" applyFont="1" applyFill="1" applyBorder="1" applyAlignment="1">
      <alignment horizontal="justify" vertical="top" wrapText="1"/>
    </xf>
    <xf numFmtId="3" fontId="6" fillId="3" borderId="15" xfId="0" applyNumberFormat="1" applyFont="1" applyFill="1" applyBorder="1" applyAlignment="1">
      <alignment horizontal="justify" vertical="top" wrapText="1"/>
    </xf>
    <xf numFmtId="14" fontId="6" fillId="3" borderId="15" xfId="0" applyNumberFormat="1" applyFont="1" applyFill="1" applyBorder="1" applyAlignment="1">
      <alignment horizontal="justify" vertical="top" wrapText="1"/>
    </xf>
    <xf numFmtId="0" fontId="6" fillId="3" borderId="15" xfId="0" applyFont="1" applyFill="1" applyBorder="1" applyAlignment="1">
      <alignment horizontal="justify" vertical="top" wrapText="1"/>
    </xf>
    <xf numFmtId="9" fontId="6" fillId="3" borderId="15" xfId="0" applyNumberFormat="1" applyFont="1" applyFill="1" applyBorder="1" applyAlignment="1">
      <alignment horizontal="justify" vertical="top" wrapText="1"/>
    </xf>
    <xf numFmtId="0" fontId="6" fillId="3" borderId="37" xfId="0" applyFont="1" applyFill="1" applyBorder="1" applyAlignment="1">
      <alignment horizontal="justify" vertical="top" wrapText="1"/>
    </xf>
    <xf numFmtId="0" fontId="10" fillId="3" borderId="28" xfId="0" applyFont="1" applyFill="1" applyBorder="1" applyAlignment="1">
      <alignment horizontal="justify" vertical="top" wrapText="1"/>
    </xf>
    <xf numFmtId="0" fontId="1" fillId="5" borderId="1"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0" fillId="5" borderId="34" xfId="0" applyFont="1" applyFill="1" applyBorder="1" applyAlignment="1">
      <alignment horizontal="justify" vertical="top" wrapText="1"/>
    </xf>
    <xf numFmtId="0" fontId="31" fillId="5" borderId="25" xfId="0" applyFont="1" applyFill="1" applyBorder="1" applyAlignment="1">
      <alignment horizontal="justify" vertical="top" wrapText="1"/>
    </xf>
    <xf numFmtId="0" fontId="32" fillId="5" borderId="5" xfId="0" applyFont="1" applyFill="1" applyBorder="1" applyAlignment="1">
      <alignment horizontal="center" vertical="center" wrapText="1"/>
    </xf>
    <xf numFmtId="0" fontId="33" fillId="5" borderId="5" xfId="0" applyFont="1" applyFill="1" applyBorder="1" applyAlignment="1">
      <alignment horizontal="justify" vertical="top" wrapText="1"/>
    </xf>
    <xf numFmtId="0" fontId="34" fillId="5" borderId="5" xfId="0" applyFont="1" applyFill="1" applyBorder="1" applyAlignment="1">
      <alignment horizontal="justify" vertical="top"/>
    </xf>
    <xf numFmtId="3" fontId="35" fillId="5" borderId="5" xfId="0" applyNumberFormat="1" applyFont="1" applyFill="1" applyBorder="1" applyAlignment="1">
      <alignment horizontal="justify" vertical="top" wrapText="1"/>
    </xf>
    <xf numFmtId="0" fontId="32" fillId="5" borderId="5" xfId="0" applyFont="1" applyFill="1" applyBorder="1" applyAlignment="1">
      <alignment horizontal="justify" vertical="top" wrapText="1"/>
    </xf>
    <xf numFmtId="9" fontId="33" fillId="5" borderId="5" xfId="0" applyNumberFormat="1" applyFont="1" applyFill="1" applyBorder="1" applyAlignment="1">
      <alignment horizontal="justify" vertical="top" wrapText="1"/>
    </xf>
    <xf numFmtId="0" fontId="33" fillId="5" borderId="26" xfId="0" applyFont="1" applyFill="1" applyBorder="1" applyAlignment="1">
      <alignment horizontal="justify" vertical="top" wrapText="1"/>
    </xf>
    <xf numFmtId="0" fontId="19" fillId="0" borderId="0" xfId="0" applyFont="1" applyAlignment="1">
      <alignment horizontal="center" vertical="center" wrapText="1"/>
    </xf>
    <xf numFmtId="0" fontId="6" fillId="0" borderId="20" xfId="0" applyFont="1" applyBorder="1" applyAlignment="1">
      <alignment horizontal="center" vertical="center" wrapText="1"/>
    </xf>
    <xf numFmtId="14" fontId="19" fillId="0" borderId="35" xfId="0" applyNumberFormat="1" applyFont="1" applyBorder="1" applyAlignment="1">
      <alignment horizontal="center" vertical="center" wrapText="1"/>
    </xf>
    <xf numFmtId="14" fontId="19" fillId="0" borderId="11" xfId="0" applyNumberFormat="1" applyFont="1" applyBorder="1" applyAlignment="1">
      <alignment horizontal="center" vertical="center" wrapText="1"/>
    </xf>
    <xf numFmtId="0" fontId="19" fillId="0" borderId="21" xfId="0" applyFont="1" applyBorder="1" applyAlignment="1">
      <alignment horizontal="center" vertical="center" wrapText="1"/>
    </xf>
    <xf numFmtId="0" fontId="19" fillId="0" borderId="12" xfId="0" applyFont="1" applyBorder="1" applyAlignment="1">
      <alignment horizontal="center" vertical="center" wrapText="1"/>
    </xf>
    <xf numFmtId="0" fontId="18" fillId="5" borderId="17" xfId="0" applyFont="1" applyFill="1" applyBorder="1" applyAlignment="1">
      <alignment horizontal="center" vertical="center" wrapText="1"/>
    </xf>
    <xf numFmtId="0" fontId="18" fillId="5" borderId="19"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5" xfId="0" applyFont="1" applyFill="1" applyBorder="1" applyAlignment="1">
      <alignment horizontal="center" vertical="center" wrapText="1"/>
    </xf>
    <xf numFmtId="3" fontId="24" fillId="5" borderId="5" xfId="0" applyNumberFormat="1" applyFont="1" applyFill="1" applyBorder="1" applyAlignment="1">
      <alignment horizontal="center" vertical="center" wrapText="1"/>
    </xf>
    <xf numFmtId="0" fontId="20" fillId="5" borderId="26" xfId="0" applyFont="1" applyFill="1" applyBorder="1" applyAlignment="1">
      <alignment horizontal="center" vertical="center" wrapText="1"/>
    </xf>
    <xf numFmtId="0" fontId="1" fillId="0" borderId="0" xfId="0" applyFont="1" applyAlignment="1">
      <alignment horizontal="center" vertical="center" wrapText="1"/>
    </xf>
    <xf numFmtId="0" fontId="36" fillId="6" borderId="10" xfId="0" applyFont="1" applyFill="1" applyBorder="1" applyAlignment="1">
      <alignment horizontal="justify" vertical="top" wrapText="1" readingOrder="1"/>
    </xf>
    <xf numFmtId="0" fontId="36" fillId="6" borderId="17" xfId="0" applyFont="1" applyFill="1" applyBorder="1" applyAlignment="1">
      <alignment horizontal="justify" vertical="top" wrapText="1" readingOrder="1"/>
    </xf>
    <xf numFmtId="3" fontId="36" fillId="6" borderId="19" xfId="0" applyNumberFormat="1" applyFont="1" applyFill="1" applyBorder="1" applyAlignment="1">
      <alignment horizontal="center" vertical="top" wrapText="1" readingOrder="1"/>
    </xf>
    <xf numFmtId="3" fontId="36" fillId="6" borderId="21" xfId="0" applyNumberFormat="1" applyFont="1" applyFill="1" applyBorder="1" applyAlignment="1">
      <alignment horizontal="center" vertical="top" wrapText="1" readingOrder="1"/>
    </xf>
    <xf numFmtId="0" fontId="37" fillId="6" borderId="34" xfId="0" applyFont="1" applyFill="1" applyBorder="1" applyAlignment="1">
      <alignment horizontal="justify" vertical="top" wrapText="1" readingOrder="1"/>
    </xf>
    <xf numFmtId="0" fontId="36" fillId="6" borderId="35" xfId="0" applyFont="1" applyFill="1" applyBorder="1" applyAlignment="1">
      <alignment horizontal="justify" vertical="top" wrapText="1" readingOrder="1"/>
    </xf>
    <xf numFmtId="3" fontId="36" fillId="6" borderId="39" xfId="0" applyNumberFormat="1" applyFont="1" applyFill="1" applyBorder="1" applyAlignment="1">
      <alignment horizontal="center" vertical="top" wrapText="1" readingOrder="1"/>
    </xf>
    <xf numFmtId="0" fontId="29" fillId="6" borderId="10" xfId="0" applyFont="1" applyFill="1" applyBorder="1" applyAlignment="1">
      <alignment horizontal="justify" vertical="top" wrapText="1" readingOrder="1"/>
    </xf>
    <xf numFmtId="0" fontId="29" fillId="6" borderId="17" xfId="0" applyFont="1" applyFill="1" applyBorder="1" applyAlignment="1">
      <alignment horizontal="justify" vertical="top" wrapText="1" readingOrder="1"/>
    </xf>
    <xf numFmtId="3" fontId="29" fillId="6" borderId="19" xfId="0" applyNumberFormat="1" applyFont="1" applyFill="1" applyBorder="1" applyAlignment="1">
      <alignment horizontal="center" vertical="top" wrapText="1" readingOrder="1"/>
    </xf>
    <xf numFmtId="3" fontId="29" fillId="6" borderId="21" xfId="0" applyNumberFormat="1" applyFont="1" applyFill="1" applyBorder="1" applyAlignment="1">
      <alignment horizontal="center" vertical="top" wrapText="1" readingOrder="1"/>
    </xf>
    <xf numFmtId="0" fontId="30" fillId="6" borderId="34" xfId="0" applyFont="1" applyFill="1" applyBorder="1" applyAlignment="1">
      <alignment horizontal="justify" vertical="top" wrapText="1" readingOrder="1"/>
    </xf>
    <xf numFmtId="0" fontId="29" fillId="6" borderId="35" xfId="0" applyFont="1" applyFill="1" applyBorder="1" applyAlignment="1">
      <alignment horizontal="justify" vertical="top" wrapText="1" readingOrder="1"/>
    </xf>
    <xf numFmtId="3" fontId="29" fillId="6" borderId="39" xfId="0" applyNumberFormat="1" applyFont="1" applyFill="1" applyBorder="1" applyAlignment="1">
      <alignment horizontal="center" vertical="top" wrapText="1" readingOrder="1"/>
    </xf>
    <xf numFmtId="0" fontId="29" fillId="7" borderId="10" xfId="0" applyFont="1" applyFill="1" applyBorder="1" applyAlignment="1">
      <alignment horizontal="justify" vertical="top" wrapText="1" readingOrder="1"/>
    </xf>
    <xf numFmtId="0" fontId="29" fillId="7" borderId="17" xfId="0" applyFont="1" applyFill="1" applyBorder="1" applyAlignment="1">
      <alignment horizontal="justify" vertical="top" wrapText="1" readingOrder="1"/>
    </xf>
    <xf numFmtId="3" fontId="29" fillId="7" borderId="19" xfId="0" applyNumberFormat="1" applyFont="1" applyFill="1" applyBorder="1" applyAlignment="1">
      <alignment horizontal="center" vertical="top" wrapText="1" readingOrder="1"/>
    </xf>
    <xf numFmtId="3" fontId="29" fillId="7" borderId="21" xfId="0" applyNumberFormat="1" applyFont="1" applyFill="1" applyBorder="1" applyAlignment="1">
      <alignment horizontal="center" vertical="top" wrapText="1" readingOrder="1"/>
    </xf>
    <xf numFmtId="0" fontId="30" fillId="7" borderId="34" xfId="0" applyFont="1" applyFill="1" applyBorder="1" applyAlignment="1">
      <alignment horizontal="justify" vertical="top" wrapText="1" readingOrder="1"/>
    </xf>
    <xf numFmtId="0" fontId="29" fillId="7" borderId="35" xfId="0" applyFont="1" applyFill="1" applyBorder="1" applyAlignment="1">
      <alignment horizontal="justify" vertical="top" wrapText="1" readingOrder="1"/>
    </xf>
    <xf numFmtId="3" fontId="29" fillId="7" borderId="39" xfId="0" applyNumberFormat="1" applyFont="1" applyFill="1" applyBorder="1" applyAlignment="1">
      <alignment horizontal="center" vertical="top" wrapText="1" readingOrder="1"/>
    </xf>
    <xf numFmtId="0" fontId="40" fillId="7" borderId="34" xfId="0" applyFont="1" applyFill="1" applyBorder="1" applyAlignment="1">
      <alignment horizontal="justify" vertical="top" wrapText="1" readingOrder="1"/>
    </xf>
    <xf numFmtId="0" fontId="41" fillId="7" borderId="35" xfId="0" applyFont="1" applyFill="1" applyBorder="1" applyAlignment="1">
      <alignment horizontal="justify" vertical="top" wrapText="1" readingOrder="1"/>
    </xf>
    <xf numFmtId="3" fontId="41" fillId="7" borderId="39" xfId="0" applyNumberFormat="1" applyFont="1" applyFill="1" applyBorder="1" applyAlignment="1">
      <alignment horizontal="center" vertical="top" wrapText="1" readingOrder="1"/>
    </xf>
    <xf numFmtId="0" fontId="28" fillId="7" borderId="17" xfId="0" applyFont="1" applyFill="1" applyBorder="1" applyAlignment="1">
      <alignment horizontal="justify" vertical="top" wrapText="1" readingOrder="1"/>
    </xf>
    <xf numFmtId="3" fontId="28" fillId="7" borderId="19" xfId="0" applyNumberFormat="1" applyFont="1" applyFill="1" applyBorder="1" applyAlignment="1">
      <alignment horizontal="center" vertical="top" wrapText="1" readingOrder="1"/>
    </xf>
    <xf numFmtId="0" fontId="28" fillId="7" borderId="10" xfId="0" applyFont="1" applyFill="1" applyBorder="1" applyAlignment="1">
      <alignment horizontal="justify" vertical="top" wrapText="1" readingOrder="1"/>
    </xf>
    <xf numFmtId="3" fontId="28" fillId="7" borderId="21" xfId="0" applyNumberFormat="1" applyFont="1" applyFill="1" applyBorder="1" applyAlignment="1">
      <alignment horizontal="center" vertical="top" wrapText="1" readingOrder="1"/>
    </xf>
    <xf numFmtId="0" fontId="38" fillId="9" borderId="25" xfId="0" applyFont="1" applyFill="1" applyBorder="1" applyAlignment="1">
      <alignment horizontal="center"/>
    </xf>
    <xf numFmtId="3" fontId="0" fillId="0" borderId="0" xfId="0" applyNumberFormat="1" applyAlignment="1">
      <alignment horizontal="center"/>
    </xf>
    <xf numFmtId="0" fontId="36" fillId="6" borderId="28" xfId="0" applyFont="1" applyFill="1" applyBorder="1" applyAlignment="1">
      <alignment horizontal="left" vertical="center" wrapText="1" readingOrder="1"/>
    </xf>
    <xf numFmtId="0" fontId="36" fillId="6" borderId="20" xfId="0" applyFont="1" applyFill="1" applyBorder="1" applyAlignment="1">
      <alignment horizontal="left" vertical="center" wrapText="1" readingOrder="1"/>
    </xf>
    <xf numFmtId="0" fontId="1" fillId="5" borderId="1" xfId="0" applyFont="1" applyFill="1" applyBorder="1" applyAlignment="1">
      <alignment horizontal="center" vertical="top" wrapText="1"/>
    </xf>
    <xf numFmtId="0" fontId="1" fillId="5" borderId="26" xfId="0" applyFont="1" applyFill="1" applyBorder="1" applyAlignment="1">
      <alignment horizontal="center" vertical="top" wrapText="1"/>
    </xf>
    <xf numFmtId="0" fontId="27" fillId="5" borderId="1" xfId="0" applyFont="1" applyFill="1" applyBorder="1" applyAlignment="1">
      <alignment horizontal="center" vertical="top" wrapText="1"/>
    </xf>
    <xf numFmtId="0" fontId="27" fillId="5" borderId="5" xfId="0" applyFont="1" applyFill="1" applyBorder="1" applyAlignment="1">
      <alignment horizontal="center" vertical="top" wrapText="1"/>
    </xf>
    <xf numFmtId="0" fontId="27" fillId="5" borderId="50" xfId="0" applyFont="1" applyFill="1" applyBorder="1" applyAlignment="1">
      <alignment horizontal="center" vertical="top" wrapText="1"/>
    </xf>
    <xf numFmtId="3" fontId="27" fillId="5" borderId="6" xfId="0" applyNumberFormat="1" applyFont="1" applyFill="1" applyBorder="1" applyAlignment="1">
      <alignment horizontal="center" vertical="top" wrapText="1"/>
    </xf>
    <xf numFmtId="3" fontId="27" fillId="5" borderId="5" xfId="0" applyNumberFormat="1" applyFont="1" applyFill="1" applyBorder="1" applyAlignment="1">
      <alignment horizontal="center" vertical="top" wrapText="1"/>
    </xf>
    <xf numFmtId="3" fontId="27" fillId="5" borderId="26" xfId="0" applyNumberFormat="1" applyFont="1" applyFill="1" applyBorder="1" applyAlignment="1">
      <alignment horizontal="center" vertical="top" wrapText="1"/>
    </xf>
    <xf numFmtId="0" fontId="27" fillId="3" borderId="51" xfId="0" applyFont="1" applyFill="1" applyBorder="1" applyAlignment="1">
      <alignment horizontal="center" vertical="top" wrapText="1"/>
    </xf>
    <xf numFmtId="0" fontId="27" fillId="3" borderId="52" xfId="0" applyFont="1" applyFill="1" applyBorder="1" applyAlignment="1">
      <alignment horizontal="center" vertical="top" wrapText="1"/>
    </xf>
    <xf numFmtId="0" fontId="27" fillId="3" borderId="53" xfId="0" applyFont="1" applyFill="1" applyBorder="1" applyAlignment="1">
      <alignment horizontal="center" vertical="top" wrapText="1"/>
    </xf>
    <xf numFmtId="3" fontId="6" fillId="3" borderId="51" xfId="0" applyNumberFormat="1" applyFont="1" applyFill="1" applyBorder="1" applyAlignment="1">
      <alignment horizontal="center" vertical="top" wrapText="1"/>
    </xf>
    <xf numFmtId="3" fontId="6" fillId="3" borderId="53" xfId="0" applyNumberFormat="1" applyFont="1" applyFill="1" applyBorder="1" applyAlignment="1">
      <alignment horizontal="center" vertical="top" wrapText="1"/>
    </xf>
    <xf numFmtId="3" fontId="27" fillId="3" borderId="51" xfId="0" applyNumberFormat="1" applyFont="1" applyFill="1" applyBorder="1" applyAlignment="1">
      <alignment horizontal="left" vertical="top" wrapText="1"/>
    </xf>
    <xf numFmtId="3" fontId="27" fillId="3" borderId="52" xfId="0" applyNumberFormat="1" applyFont="1" applyFill="1" applyBorder="1" applyAlignment="1">
      <alignment horizontal="left" vertical="top" wrapText="1"/>
    </xf>
    <xf numFmtId="3" fontId="27" fillId="3" borderId="54" xfId="0" applyNumberFormat="1" applyFont="1" applyFill="1" applyBorder="1" applyAlignment="1">
      <alignment horizontal="left" vertical="top" wrapText="1"/>
    </xf>
    <xf numFmtId="3" fontId="7" fillId="3" borderId="18" xfId="0" applyNumberFormat="1" applyFont="1" applyFill="1" applyBorder="1" applyAlignment="1">
      <alignment horizontal="center" vertical="top" wrapText="1"/>
    </xf>
    <xf numFmtId="3" fontId="7" fillId="3" borderId="13" xfId="0" applyNumberFormat="1" applyFont="1" applyFill="1" applyBorder="1" applyAlignment="1">
      <alignment horizontal="center" vertical="top" wrapText="1"/>
    </xf>
    <xf numFmtId="3" fontId="7" fillId="3" borderId="23" xfId="0" applyNumberFormat="1" applyFont="1" applyFill="1" applyBorder="1" applyAlignment="1">
      <alignment horizontal="center" vertical="top" wrapText="1"/>
    </xf>
    <xf numFmtId="9" fontId="6" fillId="3" borderId="18" xfId="0" applyNumberFormat="1" applyFont="1" applyFill="1" applyBorder="1" applyAlignment="1">
      <alignment horizontal="center" vertical="top" wrapText="1"/>
    </xf>
    <xf numFmtId="9" fontId="6" fillId="3" borderId="23" xfId="0" applyNumberFormat="1" applyFont="1" applyFill="1" applyBorder="1" applyAlignment="1">
      <alignment horizontal="center" vertical="top" wrapText="1"/>
    </xf>
    <xf numFmtId="3" fontId="7" fillId="3" borderId="15" xfId="0" applyNumberFormat="1" applyFont="1" applyFill="1" applyBorder="1" applyAlignment="1">
      <alignment horizontal="center" vertical="top" wrapText="1"/>
    </xf>
    <xf numFmtId="0" fontId="9" fillId="3" borderId="3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37" xfId="0" applyFont="1" applyFill="1" applyBorder="1" applyAlignment="1">
      <alignment horizontal="center" vertical="center" wrapText="1"/>
    </xf>
    <xf numFmtId="3" fontId="6" fillId="3" borderId="18" xfId="0" applyNumberFormat="1" applyFont="1" applyFill="1" applyBorder="1" applyAlignment="1">
      <alignment horizontal="justify" vertical="top" wrapText="1"/>
    </xf>
    <xf numFmtId="3" fontId="6" fillId="3" borderId="13" xfId="0" applyNumberFormat="1" applyFont="1" applyFill="1" applyBorder="1" applyAlignment="1">
      <alignment horizontal="justify" vertical="top" wrapText="1"/>
    </xf>
    <xf numFmtId="3" fontId="6" fillId="3" borderId="15" xfId="0" applyNumberFormat="1" applyFont="1" applyFill="1" applyBorder="1" applyAlignment="1">
      <alignment horizontal="justify" vertical="top" wrapText="1"/>
    </xf>
    <xf numFmtId="14" fontId="7" fillId="3" borderId="18" xfId="0" applyNumberFormat="1" applyFont="1" applyFill="1" applyBorder="1" applyAlignment="1">
      <alignment horizontal="center" vertical="top" wrapText="1"/>
    </xf>
    <xf numFmtId="14" fontId="7" fillId="3" borderId="13" xfId="0" applyNumberFormat="1" applyFont="1" applyFill="1" applyBorder="1" applyAlignment="1">
      <alignment horizontal="center" vertical="top" wrapText="1"/>
    </xf>
    <xf numFmtId="14" fontId="7" fillId="3" borderId="15" xfId="0" applyNumberFormat="1" applyFont="1" applyFill="1" applyBorder="1" applyAlignment="1">
      <alignment horizontal="center" vertical="top" wrapText="1"/>
    </xf>
    <xf numFmtId="0" fontId="5" fillId="3" borderId="18" xfId="0" applyFont="1" applyFill="1" applyBorder="1" applyAlignment="1">
      <alignment horizontal="center" vertical="top" wrapText="1"/>
    </xf>
    <xf numFmtId="0" fontId="5" fillId="3" borderId="13" xfId="0" applyFont="1" applyFill="1" applyBorder="1" applyAlignment="1">
      <alignment horizontal="center" vertical="top" wrapText="1"/>
    </xf>
    <xf numFmtId="0" fontId="5" fillId="3" borderId="15" xfId="0" applyFont="1" applyFill="1" applyBorder="1" applyAlignment="1">
      <alignment horizontal="center" vertical="top" wrapText="1"/>
    </xf>
    <xf numFmtId="0" fontId="3" fillId="3" borderId="0" xfId="0" applyFont="1" applyFill="1" applyAlignment="1">
      <alignment horizontal="center" vertical="top" textRotation="90" wrapText="1"/>
    </xf>
    <xf numFmtId="0" fontId="3" fillId="3" borderId="24" xfId="0" applyFont="1" applyFill="1" applyBorder="1" applyAlignment="1">
      <alignment horizontal="center" vertical="top" textRotation="90" wrapText="1"/>
    </xf>
    <xf numFmtId="0" fontId="1" fillId="3" borderId="28" xfId="0" applyFont="1" applyFill="1" applyBorder="1" applyAlignment="1">
      <alignment horizontal="justify" vertical="top" wrapText="1"/>
    </xf>
    <xf numFmtId="0" fontId="1" fillId="3" borderId="20" xfId="0" applyFont="1" applyFill="1" applyBorder="1" applyAlignment="1">
      <alignment horizontal="justify" vertical="top" wrapText="1"/>
    </xf>
    <xf numFmtId="0" fontId="1" fillId="3" borderId="34" xfId="0" applyFont="1" applyFill="1" applyBorder="1" applyAlignment="1">
      <alignment horizontal="justify" vertical="top" wrapText="1"/>
    </xf>
    <xf numFmtId="0" fontId="1" fillId="3" borderId="19" xfId="0" applyFont="1" applyFill="1" applyBorder="1" applyAlignment="1">
      <alignment horizontal="center" vertical="top" wrapText="1"/>
    </xf>
    <xf numFmtId="0" fontId="1" fillId="3" borderId="21" xfId="0" applyFont="1" applyFill="1" applyBorder="1" applyAlignment="1">
      <alignment horizontal="center" vertical="top" wrapText="1"/>
    </xf>
    <xf numFmtId="0" fontId="1" fillId="3" borderId="39" xfId="0" applyFont="1" applyFill="1" applyBorder="1" applyAlignment="1">
      <alignment horizontal="center" vertical="top" wrapText="1"/>
    </xf>
    <xf numFmtId="0" fontId="4" fillId="3" borderId="0" xfId="0" applyFont="1" applyFill="1" applyAlignment="1">
      <alignment horizontal="justify" vertical="top" wrapText="1"/>
    </xf>
    <xf numFmtId="0" fontId="5" fillId="3" borderId="28" xfId="0" applyFont="1" applyFill="1" applyBorder="1" applyAlignment="1">
      <alignment horizontal="center" vertical="top" wrapText="1"/>
    </xf>
    <xf numFmtId="0" fontId="5" fillId="3" borderId="20" xfId="0" applyFont="1" applyFill="1" applyBorder="1" applyAlignment="1">
      <alignment horizontal="center" vertical="top" wrapText="1"/>
    </xf>
    <xf numFmtId="0" fontId="5" fillId="3" borderId="34" xfId="0" applyFont="1" applyFill="1" applyBorder="1" applyAlignment="1">
      <alignment horizontal="center" vertical="top" wrapText="1"/>
    </xf>
    <xf numFmtId="0" fontId="5" fillId="3" borderId="38" xfId="0" applyFont="1" applyFill="1" applyBorder="1" applyAlignment="1">
      <alignment horizontal="center" vertical="top" wrapText="1"/>
    </xf>
    <xf numFmtId="0" fontId="5" fillId="3" borderId="43" xfId="0" applyFont="1" applyFill="1" applyBorder="1" applyAlignment="1">
      <alignment horizontal="center" vertical="top" wrapText="1"/>
    </xf>
    <xf numFmtId="0" fontId="5" fillId="3" borderId="44" xfId="0" applyFont="1" applyFill="1" applyBorder="1" applyAlignment="1">
      <alignment horizontal="center" vertical="top" wrapText="1"/>
    </xf>
    <xf numFmtId="0" fontId="28" fillId="7" borderId="28" xfId="0" applyFont="1" applyFill="1" applyBorder="1" applyAlignment="1">
      <alignment horizontal="left" vertical="center" wrapText="1" readingOrder="1"/>
    </xf>
    <xf numFmtId="0" fontId="28" fillId="7" borderId="20" xfId="0" applyFont="1" applyFill="1" applyBorder="1" applyAlignment="1">
      <alignment horizontal="left" vertical="center" wrapText="1" readingOrder="1"/>
    </xf>
    <xf numFmtId="0" fontId="39" fillId="8" borderId="1" xfId="0" applyFont="1" applyFill="1" applyBorder="1" applyAlignment="1">
      <alignment horizontal="center" vertical="center" wrapText="1"/>
    </xf>
    <xf numFmtId="0" fontId="39" fillId="8" borderId="5" xfId="0" applyFont="1" applyFill="1" applyBorder="1" applyAlignment="1">
      <alignment horizontal="center" vertical="center" wrapText="1"/>
    </xf>
    <xf numFmtId="0" fontId="39" fillId="8" borderId="26" xfId="0" applyFont="1" applyFill="1" applyBorder="1" applyAlignment="1">
      <alignment horizontal="center" vertical="center" wrapText="1"/>
    </xf>
    <xf numFmtId="0" fontId="7" fillId="0" borderId="18" xfId="0" applyFont="1" applyBorder="1" applyAlignment="1">
      <alignment horizontal="justify" vertical="top" wrapText="1"/>
    </xf>
    <xf numFmtId="0" fontId="7" fillId="0" borderId="23" xfId="0" applyFont="1" applyBorder="1" applyAlignment="1">
      <alignment horizontal="justify" vertical="top" wrapText="1"/>
    </xf>
    <xf numFmtId="0" fontId="29" fillId="6" borderId="28" xfId="0" applyFont="1" applyFill="1" applyBorder="1" applyAlignment="1">
      <alignment horizontal="left" vertical="center" wrapText="1" readingOrder="1"/>
    </xf>
    <xf numFmtId="0" fontId="29" fillId="6" borderId="20" xfId="0" applyFont="1" applyFill="1" applyBorder="1" applyAlignment="1">
      <alignment horizontal="left" vertical="center" wrapText="1" readingOrder="1"/>
    </xf>
    <xf numFmtId="0" fontId="7" fillId="0" borderId="11" xfId="0" applyFont="1" applyBorder="1" applyAlignment="1">
      <alignment horizontal="justify" vertical="top" wrapText="1"/>
    </xf>
    <xf numFmtId="0" fontId="7" fillId="0" borderId="13" xfId="0" applyFont="1" applyBorder="1" applyAlignment="1">
      <alignment horizontal="justify" vertical="top" wrapText="1"/>
    </xf>
    <xf numFmtId="0" fontId="7" fillId="0" borderId="15" xfId="0" applyFont="1" applyBorder="1" applyAlignment="1">
      <alignment horizontal="justify" vertical="top" wrapText="1"/>
    </xf>
    <xf numFmtId="0" fontId="19" fillId="0" borderId="18" xfId="0" applyFont="1" applyBorder="1" applyAlignment="1">
      <alignment horizontal="center" vertical="top"/>
    </xf>
    <xf numFmtId="0" fontId="19" fillId="0" borderId="13" xfId="0" applyFont="1" applyBorder="1" applyAlignment="1">
      <alignment horizontal="center" vertical="top"/>
    </xf>
    <xf numFmtId="0" fontId="19" fillId="0" borderId="15" xfId="0" applyFont="1" applyBorder="1" applyAlignment="1">
      <alignment horizontal="center" vertical="top"/>
    </xf>
    <xf numFmtId="0" fontId="19" fillId="0" borderId="18" xfId="0" applyFont="1" applyBorder="1" applyAlignment="1">
      <alignment horizontal="center" vertical="top" wrapText="1"/>
    </xf>
    <xf numFmtId="0" fontId="19" fillId="0" borderId="13" xfId="0" applyFont="1" applyBorder="1" applyAlignment="1">
      <alignment horizontal="center" vertical="top" wrapText="1"/>
    </xf>
    <xf numFmtId="0" fontId="19" fillId="0" borderId="15" xfId="0" applyFont="1" applyBorder="1" applyAlignment="1">
      <alignment horizontal="center" vertical="top" wrapText="1"/>
    </xf>
    <xf numFmtId="0" fontId="19" fillId="5" borderId="38" xfId="0" applyFont="1" applyFill="1" applyBorder="1" applyAlignment="1">
      <alignment horizontal="center" vertical="top" wrapText="1"/>
    </xf>
    <xf numFmtId="0" fontId="19" fillId="5" borderId="43" xfId="0" applyFont="1" applyFill="1" applyBorder="1" applyAlignment="1">
      <alignment horizontal="center" vertical="top" wrapText="1"/>
    </xf>
    <xf numFmtId="0" fontId="19" fillId="5" borderId="44" xfId="0" applyFont="1" applyFill="1" applyBorder="1" applyAlignment="1">
      <alignment horizontal="center" vertical="top" wrapText="1"/>
    </xf>
    <xf numFmtId="0" fontId="20" fillId="0" borderId="18" xfId="0" applyFont="1" applyBorder="1" applyAlignment="1">
      <alignment horizontal="justify" vertical="top" wrapText="1"/>
    </xf>
    <xf numFmtId="0" fontId="20" fillId="0" borderId="13" xfId="0" applyFont="1" applyBorder="1" applyAlignment="1">
      <alignment horizontal="justify" vertical="top" wrapText="1"/>
    </xf>
    <xf numFmtId="0" fontId="20" fillId="0" borderId="15" xfId="0" applyFont="1" applyBorder="1" applyAlignment="1">
      <alignment horizontal="justify" vertical="top"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11" xfId="0" applyFont="1" applyBorder="1" applyAlignment="1">
      <alignment horizontal="center" vertical="top" wrapText="1"/>
    </xf>
    <xf numFmtId="0" fontId="6" fillId="0" borderId="13" xfId="0" applyFont="1" applyBorder="1" applyAlignment="1">
      <alignment horizontal="center" vertical="top" wrapText="1"/>
    </xf>
    <xf numFmtId="0" fontId="6" fillId="0" borderId="15" xfId="0" applyFont="1" applyBorder="1" applyAlignment="1">
      <alignment horizontal="center" vertical="top" wrapText="1"/>
    </xf>
    <xf numFmtId="9" fontId="6" fillId="0" borderId="11" xfId="0" applyNumberFormat="1" applyFont="1" applyBorder="1" applyAlignment="1">
      <alignment horizontal="center" vertical="top" wrapText="1"/>
    </xf>
    <xf numFmtId="9" fontId="6" fillId="0" borderId="13" xfId="0" applyNumberFormat="1" applyFont="1" applyBorder="1" applyAlignment="1">
      <alignment horizontal="center" vertical="top" wrapText="1"/>
    </xf>
    <xf numFmtId="9" fontId="6" fillId="0" borderId="15" xfId="0" applyNumberFormat="1" applyFont="1" applyBorder="1" applyAlignment="1">
      <alignment horizontal="center" vertical="top" wrapText="1"/>
    </xf>
    <xf numFmtId="0" fontId="19" fillId="5" borderId="11" xfId="0" applyFont="1" applyFill="1" applyBorder="1" applyAlignment="1">
      <alignment horizontal="justify" vertical="top" wrapText="1"/>
    </xf>
    <xf numFmtId="0" fontId="19" fillId="5" borderId="13" xfId="0" applyFont="1" applyFill="1" applyBorder="1" applyAlignment="1">
      <alignment horizontal="justify" vertical="top" wrapText="1"/>
    </xf>
    <xf numFmtId="0" fontId="19" fillId="0" borderId="13" xfId="0" applyFont="1" applyBorder="1" applyAlignment="1">
      <alignment horizontal="center" vertical="center" wrapText="1"/>
    </xf>
    <xf numFmtId="0" fontId="20" fillId="0" borderId="11" xfId="0" applyFont="1" applyBorder="1" applyAlignment="1">
      <alignment horizontal="justify" vertical="top" wrapText="1"/>
    </xf>
    <xf numFmtId="0" fontId="19" fillId="0" borderId="11" xfId="0" applyFont="1" applyBorder="1" applyAlignment="1">
      <alignment horizontal="justify" vertical="center"/>
    </xf>
    <xf numFmtId="0" fontId="19" fillId="0" borderId="13" xfId="0" applyFont="1" applyBorder="1" applyAlignment="1">
      <alignment horizontal="justify" vertical="center"/>
    </xf>
    <xf numFmtId="0" fontId="19" fillId="0" borderId="23" xfId="0" applyFont="1" applyBorder="1" applyAlignment="1">
      <alignment horizontal="justify" vertical="center"/>
    </xf>
    <xf numFmtId="0" fontId="19" fillId="5" borderId="38" xfId="0" applyFont="1" applyFill="1" applyBorder="1" applyAlignment="1">
      <alignment horizontal="justify" vertical="top"/>
    </xf>
    <xf numFmtId="0" fontId="19" fillId="5" borderId="43" xfId="0" applyFont="1" applyFill="1" applyBorder="1" applyAlignment="1">
      <alignment horizontal="justify" vertical="top"/>
    </xf>
    <xf numFmtId="0" fontId="19" fillId="5" borderId="44" xfId="0" applyFont="1" applyFill="1" applyBorder="1" applyAlignment="1">
      <alignment horizontal="justify" vertical="top"/>
    </xf>
    <xf numFmtId="0" fontId="19" fillId="5" borderId="11" xfId="0" applyFont="1" applyFill="1" applyBorder="1" applyAlignment="1">
      <alignment horizontal="justify" vertical="top"/>
    </xf>
    <xf numFmtId="0" fontId="19" fillId="5" borderId="13" xfId="0" applyFont="1" applyFill="1" applyBorder="1" applyAlignment="1">
      <alignment horizontal="justify" vertical="top"/>
    </xf>
    <xf numFmtId="0" fontId="7" fillId="0" borderId="18" xfId="0" applyFont="1" applyBorder="1" applyAlignment="1">
      <alignment horizontal="center" vertical="top" wrapText="1"/>
    </xf>
    <xf numFmtId="0" fontId="7" fillId="0" borderId="15" xfId="0" applyFont="1" applyBorder="1" applyAlignment="1">
      <alignment horizontal="center" vertical="top"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5" xfId="0" applyFont="1" applyBorder="1" applyAlignment="1">
      <alignment horizontal="center" vertical="center" wrapText="1"/>
    </xf>
    <xf numFmtId="0" fontId="6" fillId="5" borderId="22" xfId="0" applyFont="1" applyFill="1" applyBorder="1" applyAlignment="1">
      <alignment horizontal="justify" vertical="top" wrapText="1"/>
    </xf>
    <xf numFmtId="0" fontId="6" fillId="5" borderId="43" xfId="0" applyFont="1" applyFill="1" applyBorder="1" applyAlignment="1">
      <alignment horizontal="justify" vertical="top" wrapText="1"/>
    </xf>
    <xf numFmtId="0" fontId="6" fillId="5" borderId="11" xfId="0" applyFont="1" applyFill="1" applyBorder="1" applyAlignment="1">
      <alignment horizontal="justify" vertical="top" wrapText="1"/>
    </xf>
    <xf numFmtId="0" fontId="6" fillId="5" borderId="13" xfId="0" applyFont="1" applyFill="1" applyBorder="1" applyAlignment="1">
      <alignment horizontal="justify" vertical="top" wrapText="1"/>
    </xf>
    <xf numFmtId="0" fontId="6" fillId="0" borderId="11" xfId="0" applyFont="1" applyBorder="1" applyAlignment="1">
      <alignment horizontal="justify" vertical="top" wrapText="1"/>
    </xf>
    <xf numFmtId="0" fontId="6" fillId="0" borderId="13" xfId="0" applyFont="1" applyBorder="1" applyAlignment="1">
      <alignment horizontal="justify" vertical="top" wrapText="1"/>
    </xf>
    <xf numFmtId="0" fontId="6" fillId="0" borderId="11" xfId="0" applyFont="1" applyBorder="1" applyAlignment="1">
      <alignment horizontal="center" vertical="top"/>
    </xf>
    <xf numFmtId="0" fontId="6" fillId="0" borderId="13" xfId="0" applyFont="1" applyBorder="1" applyAlignment="1">
      <alignment horizontal="center" vertical="top"/>
    </xf>
    <xf numFmtId="0" fontId="19" fillId="0" borderId="11" xfId="0" applyFont="1" applyBorder="1" applyAlignment="1">
      <alignment horizontal="center" vertical="top"/>
    </xf>
    <xf numFmtId="0" fontId="19" fillId="0" borderId="11" xfId="0" applyFont="1" applyBorder="1" applyAlignment="1">
      <alignment horizontal="justify" vertical="top" wrapText="1"/>
    </xf>
    <xf numFmtId="0" fontId="19" fillId="0" borderId="13" xfId="0" applyFont="1" applyBorder="1" applyAlignment="1">
      <alignment horizontal="justify" vertical="top" wrapText="1"/>
    </xf>
    <xf numFmtId="0" fontId="6" fillId="0" borderId="15" xfId="0" applyFont="1" applyBorder="1" applyAlignment="1">
      <alignment horizontal="justify" vertical="top" wrapText="1"/>
    </xf>
    <xf numFmtId="0" fontId="6" fillId="5" borderId="31" xfId="0" applyFont="1" applyFill="1" applyBorder="1" applyAlignment="1">
      <alignment horizontal="justify" vertical="top" wrapText="1"/>
    </xf>
    <xf numFmtId="0" fontId="6" fillId="5" borderId="33" xfId="0" applyFont="1" applyFill="1" applyBorder="1" applyAlignment="1">
      <alignment horizontal="justify" vertical="top" wrapText="1"/>
    </xf>
    <xf numFmtId="0" fontId="6" fillId="0" borderId="3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justify" vertical="top" wrapText="1"/>
    </xf>
    <xf numFmtId="0" fontId="6" fillId="0" borderId="23" xfId="0" applyFont="1" applyBorder="1" applyAlignment="1">
      <alignment horizontal="justify" vertical="top" wrapText="1"/>
    </xf>
    <xf numFmtId="0" fontId="19" fillId="0" borderId="18" xfId="0" applyFont="1" applyBorder="1" applyAlignment="1">
      <alignment horizontal="justify" vertical="center"/>
    </xf>
    <xf numFmtId="0" fontId="19" fillId="0" borderId="18" xfId="0" applyFont="1" applyBorder="1" applyAlignment="1">
      <alignment horizontal="center" vertical="center"/>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5" borderId="18" xfId="0" applyFont="1" applyFill="1" applyBorder="1" applyAlignment="1">
      <alignment horizontal="justify" vertical="top" wrapText="1"/>
    </xf>
    <xf numFmtId="0" fontId="19" fillId="5" borderId="23" xfId="0" applyFont="1" applyFill="1" applyBorder="1" applyAlignment="1">
      <alignment horizontal="justify" vertical="top" wrapText="1"/>
    </xf>
    <xf numFmtId="0" fontId="19" fillId="0" borderId="18" xfId="0" applyFont="1" applyBorder="1" applyAlignment="1">
      <alignment horizontal="center" vertical="center" wrapText="1"/>
    </xf>
    <xf numFmtId="0" fontId="19" fillId="0" borderId="23" xfId="0" applyFont="1" applyBorder="1" applyAlignment="1">
      <alignment horizontal="center" vertical="center" wrapText="1"/>
    </xf>
    <xf numFmtId="0" fontId="20" fillId="0" borderId="46" xfId="0" applyFont="1" applyBorder="1" applyAlignment="1">
      <alignment horizontal="justify" vertical="top" wrapText="1"/>
    </xf>
    <xf numFmtId="0" fontId="20" fillId="0" borderId="29" xfId="0" applyFont="1" applyBorder="1" applyAlignment="1">
      <alignment horizontal="justify" vertical="top" wrapText="1"/>
    </xf>
    <xf numFmtId="0" fontId="20" fillId="0" borderId="30" xfId="0" applyFont="1" applyBorder="1" applyAlignment="1">
      <alignment horizontal="justify" vertical="top" wrapText="1"/>
    </xf>
    <xf numFmtId="0" fontId="19" fillId="0" borderId="18" xfId="0" applyFont="1" applyBorder="1" applyAlignment="1">
      <alignment horizontal="justify" vertical="center" wrapText="1"/>
    </xf>
    <xf numFmtId="0" fontId="19" fillId="0" borderId="13" xfId="0" applyFont="1" applyBorder="1" applyAlignment="1">
      <alignment horizontal="justify" vertical="center" wrapText="1"/>
    </xf>
    <xf numFmtId="0" fontId="19" fillId="0" borderId="23" xfId="0" applyFont="1" applyBorder="1" applyAlignment="1">
      <alignment horizontal="justify" vertical="center" wrapText="1"/>
    </xf>
    <xf numFmtId="3" fontId="7" fillId="0" borderId="11" xfId="0" applyNumberFormat="1" applyFont="1" applyBorder="1" applyAlignment="1">
      <alignment horizontal="center" vertical="top" wrapText="1"/>
    </xf>
    <xf numFmtId="3" fontId="7" fillId="0" borderId="13" xfId="0" applyNumberFormat="1" applyFont="1" applyBorder="1" applyAlignment="1">
      <alignment horizontal="center" vertical="top" wrapText="1"/>
    </xf>
    <xf numFmtId="0" fontId="19" fillId="0" borderId="12" xfId="0" applyFont="1" applyBorder="1" applyAlignment="1">
      <alignment horizontal="center" vertical="top" wrapText="1"/>
    </xf>
    <xf numFmtId="0" fontId="19" fillId="0" borderId="14" xfId="0" applyFont="1" applyBorder="1" applyAlignment="1">
      <alignment horizontal="center" vertical="top" wrapText="1"/>
    </xf>
    <xf numFmtId="0" fontId="8" fillId="0" borderId="11" xfId="0" applyFont="1" applyBorder="1" applyAlignment="1">
      <alignment horizontal="justify" vertical="top" wrapText="1"/>
    </xf>
    <xf numFmtId="0" fontId="8" fillId="0" borderId="13" xfId="0" applyFont="1" applyBorder="1" applyAlignment="1">
      <alignment horizontal="justify" vertical="top" wrapText="1"/>
    </xf>
    <xf numFmtId="0" fontId="21" fillId="5" borderId="49" xfId="0" applyFont="1" applyFill="1" applyBorder="1" applyAlignment="1">
      <alignment horizontal="center" vertical="top" textRotation="90" wrapText="1"/>
    </xf>
    <xf numFmtId="0" fontId="21" fillId="5" borderId="47" xfId="0" applyFont="1" applyFill="1" applyBorder="1" applyAlignment="1">
      <alignment horizontal="center" vertical="top" textRotation="90" wrapText="1"/>
    </xf>
    <xf numFmtId="0" fontId="21" fillId="5" borderId="40" xfId="0" applyFont="1" applyFill="1" applyBorder="1" applyAlignment="1">
      <alignment horizontal="center" vertical="top" textRotation="90" wrapText="1"/>
    </xf>
    <xf numFmtId="0" fontId="19" fillId="0" borderId="11" xfId="0" applyFont="1" applyBorder="1" applyAlignment="1">
      <alignment horizontal="justify" vertical="top"/>
    </xf>
    <xf numFmtId="0" fontId="19" fillId="0" borderId="13" xfId="0" applyFont="1" applyBorder="1" applyAlignment="1">
      <alignment horizontal="justify" vertical="top"/>
    </xf>
    <xf numFmtId="0" fontId="19"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10" xfId="0" applyFont="1" applyBorder="1" applyAlignment="1">
      <alignment horizontal="justify" vertical="top" wrapText="1"/>
    </xf>
    <xf numFmtId="0" fontId="19" fillId="0" borderId="35" xfId="0" applyFont="1" applyBorder="1" applyAlignment="1">
      <alignment horizontal="justify" vertical="top" wrapText="1"/>
    </xf>
    <xf numFmtId="0" fontId="20" fillId="0" borderId="10" xfId="0" applyFont="1" applyBorder="1" applyAlignment="1">
      <alignment horizontal="center" vertical="center" wrapText="1"/>
    </xf>
    <xf numFmtId="0" fontId="20" fillId="0" borderId="35" xfId="0" applyFont="1" applyBorder="1" applyAlignment="1">
      <alignment horizontal="center" vertical="center" wrapText="1"/>
    </xf>
    <xf numFmtId="164" fontId="19" fillId="0" borderId="10" xfId="2" applyFont="1" applyFill="1" applyBorder="1" applyAlignment="1">
      <alignment horizontal="justify" vertical="top"/>
    </xf>
    <xf numFmtId="164" fontId="19" fillId="0" borderId="35" xfId="2" applyFont="1" applyFill="1" applyBorder="1" applyAlignment="1">
      <alignment horizontal="justify" vertical="top"/>
    </xf>
    <xf numFmtId="0" fontId="19" fillId="0" borderId="21" xfId="0" applyFont="1" applyBorder="1" applyAlignment="1">
      <alignment horizontal="justify" vertical="top" wrapText="1"/>
    </xf>
    <xf numFmtId="0" fontId="19" fillId="0" borderId="39" xfId="0" applyFont="1" applyBorder="1" applyAlignment="1">
      <alignment horizontal="justify" vertical="top" wrapText="1"/>
    </xf>
    <xf numFmtId="0" fontId="19" fillId="0" borderId="10" xfId="0" applyFont="1" applyBorder="1" applyAlignment="1">
      <alignment horizontal="justify" vertical="top"/>
    </xf>
    <xf numFmtId="0" fontId="19" fillId="0" borderId="35" xfId="0" applyFont="1" applyBorder="1" applyAlignment="1">
      <alignment horizontal="justify" vertical="top"/>
    </xf>
    <xf numFmtId="0" fontId="6" fillId="0" borderId="10" xfId="0" applyFont="1" applyBorder="1" applyAlignment="1">
      <alignment horizontal="justify" vertical="top"/>
    </xf>
    <xf numFmtId="0" fontId="6" fillId="0" borderId="35" xfId="0" applyFont="1" applyBorder="1" applyAlignment="1">
      <alignment horizontal="justify" vertical="top"/>
    </xf>
    <xf numFmtId="0" fontId="19" fillId="0" borderId="10" xfId="0" applyFont="1" applyBorder="1" applyAlignment="1">
      <alignment horizontal="center" vertical="center" wrapText="1"/>
    </xf>
    <xf numFmtId="0" fontId="19" fillId="0" borderId="35" xfId="0" applyFont="1" applyBorder="1" applyAlignment="1">
      <alignment horizontal="center" vertical="center" wrapText="1"/>
    </xf>
    <xf numFmtId="0" fontId="20" fillId="0" borderId="10" xfId="0" applyFont="1" applyBorder="1" applyAlignment="1">
      <alignment horizontal="justify" vertical="top" wrapText="1"/>
    </xf>
    <xf numFmtId="0" fontId="20" fillId="0" borderId="35" xfId="0" applyFont="1" applyBorder="1" applyAlignment="1">
      <alignment horizontal="justify" vertical="top" wrapText="1"/>
    </xf>
    <xf numFmtId="0" fontId="6" fillId="5" borderId="31" xfId="0" applyFont="1" applyFill="1" applyBorder="1" applyAlignment="1">
      <alignment horizontal="justify" vertical="center" wrapText="1"/>
    </xf>
    <xf numFmtId="0" fontId="6" fillId="5" borderId="32" xfId="0" applyFont="1" applyFill="1" applyBorder="1" applyAlignment="1">
      <alignment horizontal="justify" vertical="center" wrapText="1"/>
    </xf>
    <xf numFmtId="0" fontId="6" fillId="5" borderId="48" xfId="0" applyFont="1" applyFill="1" applyBorder="1" applyAlignment="1">
      <alignment horizontal="justify" vertical="center" wrapText="1"/>
    </xf>
    <xf numFmtId="0" fontId="6" fillId="0" borderId="2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3" fontId="8" fillId="0" borderId="11"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3" fontId="8" fillId="0" borderId="23" xfId="0" applyNumberFormat="1" applyFont="1" applyBorder="1" applyAlignment="1">
      <alignment horizontal="center" vertical="center" wrapText="1"/>
    </xf>
    <xf numFmtId="0" fontId="6" fillId="0" borderId="12" xfId="0" applyFont="1" applyBorder="1" applyAlignment="1">
      <alignment horizontal="center" vertical="top" wrapText="1"/>
    </xf>
    <xf numFmtId="0" fontId="6" fillId="0" borderId="14" xfId="0" applyFont="1" applyBorder="1" applyAlignment="1">
      <alignment horizontal="center" vertical="top" wrapText="1"/>
    </xf>
    <xf numFmtId="0" fontId="6" fillId="0" borderId="27" xfId="0" applyFont="1" applyBorder="1" applyAlignment="1">
      <alignment horizontal="center" vertical="top" wrapText="1"/>
    </xf>
    <xf numFmtId="3" fontId="6" fillId="0" borderId="11"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3" fontId="6" fillId="0" borderId="15" xfId="0" applyNumberFormat="1"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7" xfId="0" applyFont="1" applyBorder="1" applyAlignment="1">
      <alignment horizontal="center" vertical="center" wrapText="1"/>
    </xf>
    <xf numFmtId="0" fontId="6" fillId="5" borderId="32" xfId="0" applyFont="1" applyFill="1" applyBorder="1" applyAlignment="1">
      <alignment horizontal="justify" vertical="top" wrapText="1"/>
    </xf>
    <xf numFmtId="0" fontId="7" fillId="0" borderId="11" xfId="0" applyFont="1" applyBorder="1" applyAlignment="1">
      <alignment horizontal="center" vertical="top" wrapText="1"/>
    </xf>
    <xf numFmtId="0" fontId="7" fillId="0" borderId="13" xfId="0" applyFont="1" applyBorder="1" applyAlignment="1">
      <alignment horizontal="center" vertical="top" wrapText="1"/>
    </xf>
    <xf numFmtId="0" fontId="7" fillId="0" borderId="23" xfId="0" applyFont="1" applyBorder="1" applyAlignment="1">
      <alignment horizontal="center" vertical="top" wrapText="1"/>
    </xf>
    <xf numFmtId="3" fontId="19" fillId="0" borderId="18" xfId="0" applyNumberFormat="1" applyFont="1" applyBorder="1" applyAlignment="1">
      <alignment horizontal="justify" vertical="center"/>
    </xf>
    <xf numFmtId="3" fontId="19" fillId="0" borderId="13" xfId="0" applyNumberFormat="1" applyFont="1" applyBorder="1" applyAlignment="1">
      <alignment horizontal="justify" vertical="center"/>
    </xf>
    <xf numFmtId="3" fontId="19" fillId="0" borderId="23" xfId="0" applyNumberFormat="1" applyFont="1" applyBorder="1" applyAlignment="1">
      <alignment horizontal="justify" vertical="center"/>
    </xf>
    <xf numFmtId="3" fontId="8" fillId="0" borderId="18" xfId="0" applyNumberFormat="1" applyFont="1" applyBorder="1" applyAlignment="1">
      <alignment horizontal="center" vertical="center" wrapText="1"/>
    </xf>
    <xf numFmtId="0" fontId="6" fillId="0" borderId="36" xfId="0" applyFont="1" applyBorder="1" applyAlignment="1">
      <alignment horizontal="center" vertical="top" wrapText="1"/>
    </xf>
    <xf numFmtId="0" fontId="7" fillId="0" borderId="18" xfId="0" applyFont="1" applyBorder="1" applyAlignment="1">
      <alignment horizontal="center" vertical="center" wrapText="1"/>
    </xf>
    <xf numFmtId="0" fontId="7" fillId="0" borderId="23" xfId="0" applyFont="1" applyBorder="1" applyAlignment="1">
      <alignment horizontal="center" vertical="center" wrapText="1"/>
    </xf>
    <xf numFmtId="0" fontId="19" fillId="0" borderId="36" xfId="0" applyFont="1" applyBorder="1" applyAlignment="1">
      <alignment horizontal="justify" vertical="center" wrapText="1"/>
    </xf>
    <xf numFmtId="0" fontId="19" fillId="0" borderId="14" xfId="0" applyFont="1" applyBorder="1" applyAlignment="1">
      <alignment horizontal="justify" vertical="center"/>
    </xf>
    <xf numFmtId="0" fontId="19" fillId="0" borderId="27" xfId="0" applyFont="1" applyBorder="1" applyAlignment="1">
      <alignment horizontal="justify" vertical="center"/>
    </xf>
    <xf numFmtId="0" fontId="19" fillId="0" borderId="11" xfId="0" applyFont="1" applyBorder="1" applyAlignment="1">
      <alignment horizontal="left" vertical="center"/>
    </xf>
    <xf numFmtId="0" fontId="19" fillId="0" borderId="13" xfId="0" applyFont="1" applyBorder="1" applyAlignment="1">
      <alignment horizontal="left" vertical="center"/>
    </xf>
    <xf numFmtId="0" fontId="19" fillId="0" borderId="23" xfId="0" applyFont="1" applyBorder="1" applyAlignment="1">
      <alignment horizontal="left" vertical="center"/>
    </xf>
    <xf numFmtId="0" fontId="19" fillId="0" borderId="11" xfId="0" applyFont="1" applyBorder="1" applyAlignment="1">
      <alignment horizontal="justify" vertical="center" wrapText="1"/>
    </xf>
    <xf numFmtId="0" fontId="19"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3" xfId="0" applyFont="1" applyBorder="1" applyAlignment="1">
      <alignment horizontal="justify" vertical="center" wrapText="1"/>
    </xf>
    <xf numFmtId="3" fontId="19" fillId="0" borderId="11" xfId="0" applyNumberFormat="1" applyFont="1" applyBorder="1" applyAlignment="1">
      <alignment horizontal="justify" vertical="center"/>
    </xf>
    <xf numFmtId="0" fontId="19" fillId="0" borderId="12" xfId="0" applyFont="1" applyBorder="1" applyAlignment="1">
      <alignment horizontal="justify" vertical="center" wrapText="1"/>
    </xf>
    <xf numFmtId="0" fontId="19" fillId="0" borderId="14" xfId="0" applyFont="1" applyBorder="1" applyAlignment="1">
      <alignment horizontal="justify" vertical="center" wrapText="1"/>
    </xf>
    <xf numFmtId="0" fontId="19" fillId="0" borderId="18" xfId="0" applyFont="1" applyBorder="1" applyAlignment="1">
      <alignment horizontal="left" vertical="top" wrapText="1"/>
    </xf>
    <xf numFmtId="0" fontId="19" fillId="0" borderId="23" xfId="0" applyFont="1" applyBorder="1" applyAlignment="1">
      <alignment horizontal="left" vertical="top" wrapText="1"/>
    </xf>
    <xf numFmtId="0" fontId="7" fillId="0" borderId="18" xfId="0" applyFont="1" applyBorder="1" applyAlignment="1">
      <alignment horizontal="justify" vertical="center" wrapText="1"/>
    </xf>
    <xf numFmtId="0" fontId="7" fillId="0" borderId="23" xfId="0" applyFont="1" applyBorder="1" applyAlignment="1">
      <alignment horizontal="justify" vertical="center" wrapText="1"/>
    </xf>
    <xf numFmtId="3" fontId="19" fillId="0" borderId="18" xfId="0" applyNumberFormat="1" applyFont="1" applyBorder="1" applyAlignment="1">
      <alignment horizontal="center" vertical="center"/>
    </xf>
    <xf numFmtId="3" fontId="19" fillId="0" borderId="13" xfId="0" applyNumberFormat="1" applyFont="1" applyBorder="1" applyAlignment="1">
      <alignment horizontal="center" vertical="center"/>
    </xf>
    <xf numFmtId="3" fontId="19" fillId="0" borderId="15" xfId="0" applyNumberFormat="1" applyFont="1" applyBorder="1" applyAlignment="1">
      <alignment horizontal="center" vertical="center"/>
    </xf>
    <xf numFmtId="165" fontId="19" fillId="0" borderId="18" xfId="0" applyNumberFormat="1" applyFont="1" applyBorder="1" applyAlignment="1">
      <alignment horizontal="center" vertical="center"/>
    </xf>
    <xf numFmtId="165" fontId="19" fillId="0" borderId="13" xfId="0" applyNumberFormat="1" applyFont="1" applyBorder="1" applyAlignment="1">
      <alignment horizontal="center" vertical="center"/>
    </xf>
    <xf numFmtId="165" fontId="19" fillId="0" borderId="15" xfId="0" applyNumberFormat="1" applyFont="1" applyBorder="1" applyAlignment="1">
      <alignment horizontal="center" vertical="center"/>
    </xf>
    <xf numFmtId="3" fontId="8" fillId="0" borderId="11" xfId="0" applyNumberFormat="1" applyFont="1" applyBorder="1" applyAlignment="1">
      <alignment horizontal="center" vertical="top"/>
    </xf>
    <xf numFmtId="3" fontId="8" fillId="0" borderId="13" xfId="0" applyNumberFormat="1" applyFont="1" applyBorder="1" applyAlignment="1">
      <alignment horizontal="center" vertical="top"/>
    </xf>
    <xf numFmtId="0" fontId="19" fillId="0" borderId="12" xfId="0" applyFont="1" applyBorder="1" applyAlignment="1">
      <alignment horizontal="justify" vertical="top" wrapText="1"/>
    </xf>
    <xf numFmtId="0" fontId="19" fillId="0" borderId="14" xfId="0" applyFont="1" applyBorder="1" applyAlignment="1">
      <alignment horizontal="justify" vertical="top" wrapText="1"/>
    </xf>
    <xf numFmtId="0" fontId="19" fillId="0" borderId="15" xfId="0" applyFont="1" applyBorder="1" applyAlignment="1">
      <alignment horizontal="center" vertical="center" wrapText="1"/>
    </xf>
    <xf numFmtId="0" fontId="19" fillId="0" borderId="18" xfId="0" applyFont="1" applyBorder="1" applyAlignment="1">
      <alignment horizontal="justify" vertical="top"/>
    </xf>
    <xf numFmtId="0" fontId="19" fillId="0" borderId="15" xfId="0" applyFont="1" applyBorder="1" applyAlignment="1">
      <alignment horizontal="justify" vertical="top"/>
    </xf>
    <xf numFmtId="0" fontId="19" fillId="0" borderId="18" xfId="0" applyFont="1" applyBorder="1" applyAlignment="1">
      <alignment horizontal="justify" vertical="top" wrapText="1"/>
    </xf>
    <xf numFmtId="0" fontId="19" fillId="0" borderId="15" xfId="0" applyFont="1" applyBorder="1" applyAlignment="1">
      <alignment horizontal="justify" vertical="top" wrapText="1"/>
    </xf>
    <xf numFmtId="3" fontId="8" fillId="0" borderId="18" xfId="0" applyNumberFormat="1" applyFont="1" applyBorder="1" applyAlignment="1">
      <alignment horizontal="justify" vertical="top"/>
    </xf>
    <xf numFmtId="3" fontId="8" fillId="0" borderId="13" xfId="0" applyNumberFormat="1" applyFont="1" applyBorder="1" applyAlignment="1">
      <alignment horizontal="justify" vertical="top"/>
    </xf>
    <xf numFmtId="3" fontId="8" fillId="0" borderId="15" xfId="0" applyNumberFormat="1" applyFont="1" applyBorder="1" applyAlignment="1">
      <alignment horizontal="justify" vertical="top"/>
    </xf>
    <xf numFmtId="0" fontId="19" fillId="0" borderId="36" xfId="0" applyFont="1" applyBorder="1" applyAlignment="1">
      <alignment horizontal="justify" vertical="top" wrapText="1"/>
    </xf>
    <xf numFmtId="0" fontId="19" fillId="0" borderId="37" xfId="0" applyFont="1" applyBorder="1" applyAlignment="1">
      <alignment horizontal="justify" vertical="top" wrapText="1"/>
    </xf>
    <xf numFmtId="0" fontId="20" fillId="0" borderId="18" xfId="0" applyFont="1" applyBorder="1" applyAlignment="1">
      <alignment horizontal="justify" vertical="top"/>
    </xf>
    <xf numFmtId="0" fontId="20" fillId="0" borderId="13" xfId="0" applyFont="1" applyBorder="1" applyAlignment="1">
      <alignment horizontal="justify" vertical="top"/>
    </xf>
    <xf numFmtId="0" fontId="20" fillId="0" borderId="15" xfId="0" applyFont="1" applyBorder="1" applyAlignment="1">
      <alignment horizontal="justify" vertical="top"/>
    </xf>
    <xf numFmtId="0" fontId="19" fillId="0" borderId="15" xfId="0" applyFont="1" applyBorder="1" applyAlignment="1">
      <alignment horizontal="justify" vertical="center" wrapText="1"/>
    </xf>
    <xf numFmtId="0" fontId="7" fillId="5" borderId="11" xfId="0" applyFont="1" applyFill="1" applyBorder="1" applyAlignment="1">
      <alignment horizontal="center" vertical="top" wrapText="1"/>
    </xf>
    <xf numFmtId="0" fontId="7" fillId="5" borderId="13" xfId="0" applyFont="1" applyFill="1" applyBorder="1" applyAlignment="1">
      <alignment horizontal="center" vertical="top" wrapText="1"/>
    </xf>
    <xf numFmtId="0" fontId="7" fillId="5" borderId="15" xfId="0" applyFont="1" applyFill="1" applyBorder="1" applyAlignment="1">
      <alignment horizontal="center" vertical="top" wrapText="1"/>
    </xf>
    <xf numFmtId="14" fontId="6" fillId="0" borderId="11"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0" xfId="0" applyFont="1" applyAlignment="1">
      <alignment horizontal="center" vertical="center" wrapText="1"/>
    </xf>
    <xf numFmtId="0" fontId="6" fillId="0" borderId="11" xfId="0" applyFont="1" applyBorder="1" applyAlignment="1">
      <alignment horizontal="center" vertical="center" wrapText="1"/>
    </xf>
    <xf numFmtId="0" fontId="19" fillId="0" borderId="17" xfId="0" applyFont="1" applyBorder="1" applyAlignment="1">
      <alignment horizontal="center" vertical="top"/>
    </xf>
    <xf numFmtId="0" fontId="19" fillId="0" borderId="10" xfId="0" applyFont="1" applyBorder="1" applyAlignment="1">
      <alignment horizontal="center" vertical="top"/>
    </xf>
    <xf numFmtId="0" fontId="19" fillId="0" borderId="35" xfId="0" applyFont="1" applyBorder="1" applyAlignment="1">
      <alignment horizontal="center" vertical="top"/>
    </xf>
    <xf numFmtId="3" fontId="7" fillId="0" borderId="18"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5" xfId="0" applyNumberFormat="1" applyFont="1" applyBorder="1" applyAlignment="1">
      <alignment horizontal="center" vertical="center" wrapText="1"/>
    </xf>
    <xf numFmtId="3" fontId="8" fillId="0" borderId="18" xfId="0" applyNumberFormat="1" applyFont="1" applyBorder="1" applyAlignment="1">
      <alignment horizontal="center" vertical="top"/>
    </xf>
    <xf numFmtId="3" fontId="8" fillId="0" borderId="15" xfId="0" applyNumberFormat="1" applyFont="1" applyBorder="1" applyAlignment="1">
      <alignment horizontal="center" vertical="top"/>
    </xf>
    <xf numFmtId="0" fontId="19" fillId="0" borderId="15" xfId="0" applyFont="1" applyBorder="1" applyAlignment="1">
      <alignment horizontal="center" vertical="center"/>
    </xf>
    <xf numFmtId="0" fontId="6" fillId="0" borderId="12" xfId="0" applyFont="1" applyBorder="1" applyAlignment="1">
      <alignment horizontal="justify" vertical="top" wrapText="1"/>
    </xf>
    <xf numFmtId="0" fontId="6" fillId="0" borderId="14" xfId="0" applyFont="1" applyBorder="1" applyAlignment="1">
      <alignment horizontal="justify" vertical="top" wrapText="1"/>
    </xf>
    <xf numFmtId="0" fontId="6" fillId="0" borderId="37" xfId="0" applyFont="1" applyBorder="1" applyAlignment="1">
      <alignment horizontal="justify" vertical="top" wrapText="1"/>
    </xf>
    <xf numFmtId="0" fontId="19" fillId="0" borderId="36"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7" xfId="0" applyFont="1" applyBorder="1" applyAlignment="1">
      <alignment horizontal="center" vertical="top" wrapText="1"/>
    </xf>
    <xf numFmtId="0" fontId="19" fillId="0" borderId="10" xfId="0" applyFont="1" applyBorder="1" applyAlignment="1">
      <alignment horizontal="center" vertical="top" wrapText="1"/>
    </xf>
    <xf numFmtId="0" fontId="19" fillId="0" borderId="35" xfId="0" applyFont="1" applyBorder="1" applyAlignment="1">
      <alignment horizontal="center" vertical="top" wrapText="1"/>
    </xf>
    <xf numFmtId="3" fontId="17" fillId="0" borderId="11" xfId="0" applyNumberFormat="1" applyFont="1" applyBorder="1" applyAlignment="1">
      <alignment horizontal="center" vertical="top" wrapText="1"/>
    </xf>
    <xf numFmtId="3" fontId="17" fillId="0" borderId="13" xfId="0" applyNumberFormat="1" applyFont="1" applyBorder="1" applyAlignment="1">
      <alignment horizontal="center" vertical="top" wrapText="1"/>
    </xf>
    <xf numFmtId="3" fontId="17" fillId="0" borderId="15" xfId="0" applyNumberFormat="1" applyFont="1" applyBorder="1" applyAlignment="1">
      <alignment horizontal="center" vertical="top" wrapText="1"/>
    </xf>
    <xf numFmtId="0" fontId="18" fillId="2" borderId="0" xfId="0" applyFont="1" applyFill="1" applyAlignment="1">
      <alignment horizontal="center" vertical="center" wrapText="1"/>
    </xf>
    <xf numFmtId="0" fontId="7" fillId="0" borderId="10" xfId="0" applyFont="1" applyBorder="1" applyAlignment="1">
      <alignment horizontal="center" vertical="center" textRotation="90" wrapText="1"/>
    </xf>
    <xf numFmtId="0" fontId="7" fillId="0" borderId="11" xfId="0" applyFont="1" applyBorder="1" applyAlignment="1">
      <alignment horizontal="center" vertical="center" textRotation="90" wrapText="1"/>
    </xf>
  </cellXfs>
  <cellStyles count="3">
    <cellStyle name="Moneda" xfId="1" builtinId="4"/>
    <cellStyle name="Moneda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L25"/>
  <sheetViews>
    <sheetView topLeftCell="O1" zoomScale="80" zoomScaleNormal="80" workbookViewId="0">
      <selection activeCell="O4" sqref="O4"/>
    </sheetView>
  </sheetViews>
  <sheetFormatPr baseColWidth="10" defaultColWidth="11.42578125" defaultRowHeight="15" x14ac:dyDescent="0.25"/>
  <cols>
    <col min="2" max="2" width="20.85546875" customWidth="1"/>
    <col min="3" max="3" width="17" customWidth="1"/>
    <col min="4" max="4" width="46.5703125" customWidth="1"/>
    <col min="5" max="5" width="16.140625" customWidth="1"/>
    <col min="12" max="12" width="21.28515625" customWidth="1"/>
    <col min="13" max="15" width="20.140625" customWidth="1"/>
    <col min="16" max="16" width="17" customWidth="1"/>
    <col min="17" max="17" width="17.5703125" customWidth="1"/>
    <col min="18" max="18" width="30.85546875" customWidth="1"/>
    <col min="19" max="19" width="14.28515625" customWidth="1"/>
    <col min="20" max="20" width="13.42578125" customWidth="1"/>
    <col min="22" max="22" width="14.85546875" customWidth="1"/>
    <col min="24" max="24" width="15.28515625" customWidth="1"/>
    <col min="25" max="25" width="16.42578125" customWidth="1"/>
  </cols>
  <sheetData>
    <row r="2" spans="1:38" ht="15.75" thickBot="1" x14ac:dyDescent="0.3"/>
    <row r="3" spans="1:38" ht="34.5" thickBot="1" x14ac:dyDescent="0.3">
      <c r="A3" s="189"/>
      <c r="B3" s="190" t="s">
        <v>0</v>
      </c>
      <c r="C3" s="191" t="s">
        <v>1</v>
      </c>
      <c r="D3" s="192" t="s">
        <v>2</v>
      </c>
      <c r="E3" s="193" t="s">
        <v>3</v>
      </c>
      <c r="F3" s="193" t="s">
        <v>4</v>
      </c>
      <c r="G3" s="193" t="s">
        <v>5</v>
      </c>
      <c r="H3" s="193" t="s">
        <v>6</v>
      </c>
      <c r="I3" s="193" t="s">
        <v>7</v>
      </c>
      <c r="J3" s="193" t="s">
        <v>8</v>
      </c>
      <c r="K3" s="193" t="s">
        <v>9</v>
      </c>
      <c r="L3" s="193" t="s">
        <v>10</v>
      </c>
      <c r="M3" s="193" t="s">
        <v>11</v>
      </c>
      <c r="N3" s="193" t="s">
        <v>12</v>
      </c>
      <c r="O3" s="193" t="s">
        <v>13</v>
      </c>
      <c r="P3" s="193" t="s">
        <v>14</v>
      </c>
      <c r="Q3" s="193" t="s">
        <v>15</v>
      </c>
      <c r="R3" s="193" t="s">
        <v>16</v>
      </c>
      <c r="S3" s="194" t="s">
        <v>17</v>
      </c>
      <c r="T3" s="190" t="s">
        <v>18</v>
      </c>
      <c r="U3" s="195" t="s">
        <v>19</v>
      </c>
      <c r="V3" s="196" t="s">
        <v>20</v>
      </c>
      <c r="W3" s="197" t="s">
        <v>21</v>
      </c>
      <c r="X3" s="198" t="s">
        <v>22</v>
      </c>
      <c r="Y3" s="132"/>
      <c r="Z3" s="132"/>
    </row>
    <row r="4" spans="1:38" ht="91.5" customHeight="1" x14ac:dyDescent="0.25">
      <c r="A4" s="287" t="s">
        <v>23</v>
      </c>
      <c r="B4" s="289" t="s">
        <v>24</v>
      </c>
      <c r="C4" s="292" t="s">
        <v>25</v>
      </c>
      <c r="D4" s="295" t="s">
        <v>26</v>
      </c>
      <c r="E4" s="296" t="s">
        <v>27</v>
      </c>
      <c r="F4" s="172">
        <v>214</v>
      </c>
      <c r="G4" s="172">
        <v>214</v>
      </c>
      <c r="H4" s="172">
        <v>214</v>
      </c>
      <c r="I4" s="172">
        <v>214</v>
      </c>
      <c r="J4" s="172">
        <v>214</v>
      </c>
      <c r="K4" s="172">
        <v>214</v>
      </c>
      <c r="L4" s="284" t="s">
        <v>28</v>
      </c>
      <c r="M4" s="173" t="s">
        <v>29</v>
      </c>
      <c r="N4" s="174">
        <v>44197</v>
      </c>
      <c r="O4" s="174">
        <v>46021</v>
      </c>
      <c r="P4" s="173" t="s">
        <v>30</v>
      </c>
      <c r="Q4" s="269" t="s">
        <v>31</v>
      </c>
      <c r="R4" s="175">
        <v>20000000</v>
      </c>
      <c r="S4" s="176">
        <v>44197</v>
      </c>
      <c r="T4" s="176">
        <v>46021</v>
      </c>
      <c r="U4" s="177" t="s">
        <v>32</v>
      </c>
      <c r="V4" s="178"/>
      <c r="W4" s="177"/>
      <c r="X4" s="179"/>
      <c r="Y4" s="132"/>
      <c r="Z4" s="132"/>
      <c r="AE4" s="2"/>
      <c r="AF4" s="2"/>
      <c r="AG4" s="2"/>
      <c r="AH4" s="2"/>
      <c r="AI4" s="2"/>
      <c r="AJ4" s="2"/>
      <c r="AK4" s="2"/>
      <c r="AL4" s="2"/>
    </row>
    <row r="5" spans="1:38" ht="89.25" x14ac:dyDescent="0.25">
      <c r="A5" s="287"/>
      <c r="B5" s="290"/>
      <c r="C5" s="293"/>
      <c r="D5" s="295"/>
      <c r="E5" s="297"/>
      <c r="F5" s="140"/>
      <c r="G5" s="140"/>
      <c r="H5" s="140"/>
      <c r="I5" s="140"/>
      <c r="J5" s="140"/>
      <c r="K5" s="140"/>
      <c r="L5" s="285"/>
      <c r="M5" s="141"/>
      <c r="N5" s="141"/>
      <c r="O5" s="141"/>
      <c r="P5" s="134" t="s">
        <v>33</v>
      </c>
      <c r="Q5" s="270"/>
      <c r="R5" s="142"/>
      <c r="S5" s="143"/>
      <c r="T5" s="143"/>
      <c r="U5" s="144"/>
      <c r="V5" s="145"/>
      <c r="W5" s="144"/>
      <c r="X5" s="146"/>
      <c r="Y5" s="132"/>
      <c r="Z5" s="132"/>
      <c r="AE5" s="2"/>
      <c r="AF5" s="2"/>
      <c r="AG5" s="2"/>
      <c r="AH5" s="2"/>
      <c r="AI5" s="2"/>
      <c r="AJ5" s="2"/>
      <c r="AK5" s="2"/>
      <c r="AL5" s="2"/>
    </row>
    <row r="6" spans="1:38" ht="153.75" customHeight="1" thickBot="1" x14ac:dyDescent="0.3">
      <c r="A6" s="287"/>
      <c r="B6" s="291"/>
      <c r="C6" s="294"/>
      <c r="D6" s="295"/>
      <c r="E6" s="298"/>
      <c r="F6" s="180"/>
      <c r="G6" s="180"/>
      <c r="H6" s="180"/>
      <c r="I6" s="180"/>
      <c r="J6" s="180"/>
      <c r="K6" s="180"/>
      <c r="L6" s="286"/>
      <c r="M6" s="181"/>
      <c r="N6" s="181"/>
      <c r="O6" s="181"/>
      <c r="P6" s="182" t="s">
        <v>34</v>
      </c>
      <c r="Q6" s="274"/>
      <c r="R6" s="183"/>
      <c r="S6" s="184"/>
      <c r="T6" s="184"/>
      <c r="U6" s="185"/>
      <c r="V6" s="186"/>
      <c r="W6" s="185"/>
      <c r="X6" s="187"/>
      <c r="Y6" s="132"/>
      <c r="Z6" s="132"/>
      <c r="AE6" s="2"/>
      <c r="AF6" s="2"/>
      <c r="AG6" s="2"/>
      <c r="AH6" s="2"/>
      <c r="AI6" s="2"/>
      <c r="AJ6" s="2"/>
      <c r="AK6" s="2"/>
      <c r="AL6" s="2"/>
    </row>
    <row r="7" spans="1:38" ht="33" customHeight="1" thickBot="1" x14ac:dyDescent="0.3">
      <c r="A7" s="287"/>
      <c r="B7" s="253"/>
      <c r="C7" s="254"/>
      <c r="D7" s="295"/>
      <c r="E7" s="255" t="s">
        <v>35</v>
      </c>
      <c r="F7" s="256"/>
      <c r="G7" s="256"/>
      <c r="H7" s="256"/>
      <c r="I7" s="256"/>
      <c r="J7" s="256"/>
      <c r="K7" s="256"/>
      <c r="L7" s="256"/>
      <c r="M7" s="256"/>
      <c r="N7" s="256"/>
      <c r="O7" s="256"/>
      <c r="P7" s="256"/>
      <c r="Q7" s="257"/>
      <c r="R7" s="258">
        <f>+R4</f>
        <v>20000000</v>
      </c>
      <c r="S7" s="259"/>
      <c r="T7" s="259"/>
      <c r="U7" s="259"/>
      <c r="V7" s="259"/>
      <c r="W7" s="259"/>
      <c r="X7" s="260"/>
      <c r="Y7" s="132"/>
      <c r="Z7" s="132"/>
      <c r="AE7" s="2"/>
      <c r="AF7" s="2"/>
      <c r="AG7" s="2"/>
      <c r="AH7" s="2"/>
      <c r="AI7" s="2"/>
      <c r="AJ7" s="2"/>
      <c r="AK7" s="2"/>
      <c r="AL7" s="2"/>
    </row>
    <row r="8" spans="1:38" ht="115.5" customHeight="1" thickBot="1" x14ac:dyDescent="0.3">
      <c r="A8" s="287"/>
      <c r="B8" s="188" t="s">
        <v>36</v>
      </c>
      <c r="C8" s="275" t="s">
        <v>37</v>
      </c>
      <c r="D8" s="295"/>
      <c r="E8" s="299" t="s">
        <v>38</v>
      </c>
      <c r="F8" s="148">
        <v>1</v>
      </c>
      <c r="G8" s="148">
        <v>1</v>
      </c>
      <c r="H8" s="148">
        <v>1</v>
      </c>
      <c r="I8" s="148">
        <v>1</v>
      </c>
      <c r="J8" s="148">
        <v>1</v>
      </c>
      <c r="K8" s="148">
        <v>1</v>
      </c>
      <c r="L8" s="148"/>
      <c r="M8" s="278" t="s">
        <v>39</v>
      </c>
      <c r="N8" s="281">
        <v>44242</v>
      </c>
      <c r="O8" s="281">
        <v>46021</v>
      </c>
      <c r="P8" s="149" t="s">
        <v>40</v>
      </c>
      <c r="Q8" s="269" t="s">
        <v>41</v>
      </c>
      <c r="R8" s="150">
        <f>50000000+1328487540+60000000+132000000+102152000+40000000+140000000+80000000+217000000+450000000+132500000+20000000+20000000+132000000</f>
        <v>2904139540</v>
      </c>
      <c r="S8" s="151">
        <v>44229</v>
      </c>
      <c r="T8" s="151">
        <v>46021</v>
      </c>
      <c r="U8" s="272" t="s">
        <v>42</v>
      </c>
      <c r="V8" s="152"/>
      <c r="W8" s="153"/>
      <c r="X8" s="154"/>
      <c r="Y8" s="132"/>
      <c r="Z8" s="132"/>
      <c r="AE8" s="2"/>
      <c r="AF8" s="2"/>
      <c r="AG8" s="2"/>
      <c r="AH8" s="2"/>
      <c r="AI8" s="2"/>
      <c r="AJ8" s="2"/>
      <c r="AK8" s="2"/>
      <c r="AL8" s="2"/>
    </row>
    <row r="9" spans="1:38" ht="127.5" customHeight="1" x14ac:dyDescent="0.25">
      <c r="A9" s="287"/>
      <c r="B9" s="147" t="s">
        <v>43</v>
      </c>
      <c r="C9" s="276"/>
      <c r="D9" s="295"/>
      <c r="E9" s="300"/>
      <c r="F9" s="133">
        <v>50</v>
      </c>
      <c r="G9" s="133">
        <v>50</v>
      </c>
      <c r="H9" s="133">
        <v>50</v>
      </c>
      <c r="I9" s="133">
        <v>50</v>
      </c>
      <c r="J9" s="133">
        <v>50</v>
      </c>
      <c r="K9" s="140">
        <v>50</v>
      </c>
      <c r="L9" s="140"/>
      <c r="M9" s="279"/>
      <c r="N9" s="282"/>
      <c r="O9" s="282"/>
      <c r="P9" s="149" t="s">
        <v>44</v>
      </c>
      <c r="Q9" s="270"/>
      <c r="R9" s="155">
        <v>10000000</v>
      </c>
      <c r="S9" s="156">
        <v>44562</v>
      </c>
      <c r="T9" s="156">
        <v>46021</v>
      </c>
      <c r="U9" s="273"/>
      <c r="V9" s="157"/>
      <c r="W9" s="158"/>
      <c r="X9" s="159"/>
      <c r="Y9" s="132"/>
      <c r="Z9" s="132"/>
      <c r="AE9" s="2"/>
      <c r="AF9" s="2"/>
      <c r="AG9" s="2"/>
      <c r="AH9" s="2"/>
      <c r="AI9" s="2"/>
      <c r="AJ9" s="2"/>
      <c r="AK9" s="2"/>
      <c r="AL9" s="2"/>
    </row>
    <row r="10" spans="1:38" ht="114.75" x14ac:dyDescent="0.25">
      <c r="A10" s="287"/>
      <c r="B10" s="160" t="s">
        <v>45</v>
      </c>
      <c r="C10" s="276"/>
      <c r="D10" s="295"/>
      <c r="E10" s="300"/>
      <c r="F10" s="133">
        <v>0</v>
      </c>
      <c r="G10" s="133">
        <v>2000</v>
      </c>
      <c r="H10" s="133">
        <v>3000</v>
      </c>
      <c r="I10" s="133">
        <v>4000</v>
      </c>
      <c r="J10" s="133">
        <v>6000</v>
      </c>
      <c r="K10" s="133">
        <v>8000</v>
      </c>
      <c r="L10" s="133"/>
      <c r="M10" s="279"/>
      <c r="N10" s="282"/>
      <c r="O10" s="282"/>
      <c r="P10" s="161" t="s">
        <v>46</v>
      </c>
      <c r="Q10" s="270"/>
      <c r="R10" s="162">
        <v>5000000</v>
      </c>
      <c r="S10" s="163">
        <v>44270</v>
      </c>
      <c r="T10" s="163">
        <v>46021</v>
      </c>
      <c r="U10" s="164" t="s">
        <v>47</v>
      </c>
      <c r="V10" s="164"/>
      <c r="W10" s="165"/>
      <c r="X10" s="166"/>
      <c r="Y10" s="132"/>
      <c r="Z10" s="132"/>
      <c r="AE10" s="2"/>
      <c r="AF10" s="2"/>
      <c r="AG10" s="2"/>
      <c r="AH10" s="2"/>
      <c r="AI10" s="2"/>
      <c r="AJ10" s="2"/>
      <c r="AK10" s="2"/>
      <c r="AL10" s="2"/>
    </row>
    <row r="11" spans="1:38" ht="114.75" x14ac:dyDescent="0.25">
      <c r="A11" s="287"/>
      <c r="B11" s="167" t="s">
        <v>48</v>
      </c>
      <c r="C11" s="276"/>
      <c r="D11" s="295"/>
      <c r="E11" s="300"/>
      <c r="F11" s="133">
        <v>121</v>
      </c>
      <c r="G11" s="133">
        <v>121</v>
      </c>
      <c r="H11" s="133">
        <v>121</v>
      </c>
      <c r="I11" s="133">
        <v>121</v>
      </c>
      <c r="J11" s="133">
        <v>121</v>
      </c>
      <c r="K11" s="133">
        <v>121</v>
      </c>
      <c r="L11" s="133"/>
      <c r="M11" s="279"/>
      <c r="N11" s="282"/>
      <c r="O11" s="282"/>
      <c r="P11" s="134" t="s">
        <v>49</v>
      </c>
      <c r="Q11" s="270"/>
      <c r="R11" s="135">
        <v>5000000</v>
      </c>
      <c r="S11" s="136">
        <v>44378</v>
      </c>
      <c r="T11" s="136">
        <v>46021</v>
      </c>
      <c r="U11" s="138" t="s">
        <v>50</v>
      </c>
      <c r="V11" s="138"/>
      <c r="W11" s="137"/>
      <c r="X11" s="139"/>
      <c r="Y11" s="132"/>
      <c r="Z11" s="132"/>
      <c r="AE11" s="2"/>
      <c r="AF11" s="2"/>
      <c r="AG11" s="2"/>
      <c r="AH11" s="2"/>
      <c r="AI11" s="2"/>
      <c r="AJ11" s="2"/>
      <c r="AK11" s="2"/>
      <c r="AL11" s="2"/>
    </row>
    <row r="12" spans="1:38" ht="153" x14ac:dyDescent="0.25">
      <c r="A12" s="287"/>
      <c r="B12" s="167"/>
      <c r="C12" s="276"/>
      <c r="D12" s="295"/>
      <c r="E12" s="300"/>
      <c r="F12" s="133">
        <v>1</v>
      </c>
      <c r="G12" s="133">
        <v>25</v>
      </c>
      <c r="H12" s="133">
        <v>50</v>
      </c>
      <c r="I12" s="133">
        <v>75</v>
      </c>
      <c r="J12" s="133">
        <v>100</v>
      </c>
      <c r="K12" s="133">
        <v>125</v>
      </c>
      <c r="L12" s="133"/>
      <c r="M12" s="279"/>
      <c r="N12" s="282"/>
      <c r="O12" s="282"/>
      <c r="P12" s="134" t="s">
        <v>51</v>
      </c>
      <c r="Q12" s="271"/>
      <c r="R12" s="135">
        <v>5000000</v>
      </c>
      <c r="S12" s="136" t="s">
        <v>52</v>
      </c>
      <c r="T12" s="136">
        <v>46021</v>
      </c>
      <c r="U12" s="138" t="s">
        <v>53</v>
      </c>
      <c r="V12" s="138"/>
      <c r="W12" s="137"/>
      <c r="X12" s="139"/>
      <c r="Y12" s="132"/>
      <c r="Z12" s="132"/>
      <c r="AE12" s="2"/>
      <c r="AF12" s="2"/>
      <c r="AG12" s="2"/>
      <c r="AH12" s="2"/>
      <c r="AI12" s="2"/>
      <c r="AJ12" s="2"/>
      <c r="AK12" s="2"/>
      <c r="AL12" s="2"/>
    </row>
    <row r="13" spans="1:38" ht="59.25" customHeight="1" thickBot="1" x14ac:dyDescent="0.3">
      <c r="A13" s="287"/>
      <c r="B13" s="199"/>
      <c r="C13" s="277"/>
      <c r="D13" s="295"/>
      <c r="E13" s="301"/>
      <c r="F13" s="261" t="s">
        <v>54</v>
      </c>
      <c r="G13" s="262"/>
      <c r="H13" s="262"/>
      <c r="I13" s="262"/>
      <c r="J13" s="262"/>
      <c r="K13" s="262"/>
      <c r="L13" s="263"/>
      <c r="M13" s="280"/>
      <c r="N13" s="283"/>
      <c r="O13" s="283"/>
      <c r="P13" s="264" t="s">
        <v>55</v>
      </c>
      <c r="Q13" s="265"/>
      <c r="R13" s="266">
        <f>SUM(R4:R12)</f>
        <v>2969139540</v>
      </c>
      <c r="S13" s="267"/>
      <c r="T13" s="267"/>
      <c r="U13" s="267"/>
      <c r="V13" s="267"/>
      <c r="W13" s="267"/>
      <c r="X13" s="268"/>
      <c r="Y13" s="132"/>
      <c r="Z13" s="132"/>
      <c r="AE13" s="2"/>
      <c r="AF13" s="2"/>
      <c r="AG13" s="2"/>
      <c r="AH13" s="2"/>
      <c r="AI13" s="2"/>
      <c r="AJ13" s="2"/>
      <c r="AK13" s="2"/>
      <c r="AL13" s="2"/>
    </row>
    <row r="14" spans="1:38" ht="70.5" thickBot="1" x14ac:dyDescent="0.3">
      <c r="A14" s="288"/>
      <c r="B14" s="200" t="s">
        <v>56</v>
      </c>
      <c r="C14" s="201"/>
      <c r="D14" s="202"/>
      <c r="E14" s="202"/>
      <c r="F14" s="202"/>
      <c r="G14" s="202"/>
      <c r="H14" s="202"/>
      <c r="I14" s="202"/>
      <c r="J14" s="202"/>
      <c r="K14" s="202"/>
      <c r="L14" s="202"/>
      <c r="M14" s="203"/>
      <c r="N14" s="203"/>
      <c r="O14" s="203"/>
      <c r="P14" s="202"/>
      <c r="Q14" s="202"/>
      <c r="R14" s="204">
        <f>+R13+R4</f>
        <v>2989139540</v>
      </c>
      <c r="S14" s="205"/>
      <c r="T14" s="205"/>
      <c r="U14" s="205"/>
      <c r="V14" s="206"/>
      <c r="W14" s="206"/>
      <c r="X14" s="207"/>
      <c r="Y14" s="132"/>
      <c r="Z14" s="132"/>
      <c r="AE14" s="2"/>
      <c r="AF14" s="2"/>
      <c r="AG14" s="2"/>
      <c r="AH14" s="2"/>
      <c r="AI14" s="2"/>
      <c r="AJ14" s="2"/>
      <c r="AK14" s="2"/>
      <c r="AL14" s="2"/>
    </row>
    <row r="15" spans="1:38" ht="15.75" x14ac:dyDescent="0.25">
      <c r="A15" s="132"/>
      <c r="B15" s="132"/>
      <c r="C15" s="132"/>
      <c r="D15" s="132"/>
      <c r="E15" s="168"/>
      <c r="F15" s="132"/>
      <c r="G15" s="132"/>
      <c r="H15" s="132"/>
      <c r="I15" s="132"/>
      <c r="J15" s="132"/>
      <c r="K15" s="132"/>
      <c r="L15" s="168"/>
      <c r="M15" s="132"/>
      <c r="N15" s="132"/>
      <c r="O15" s="132"/>
      <c r="P15" s="168"/>
      <c r="Q15" s="168"/>
      <c r="R15" s="169"/>
      <c r="S15" s="170"/>
      <c r="T15" s="170"/>
      <c r="U15" s="171"/>
      <c r="V15" s="132"/>
      <c r="W15" s="132"/>
      <c r="X15" s="132"/>
      <c r="Y15" s="132"/>
      <c r="Z15" s="132"/>
      <c r="AE15" s="2"/>
      <c r="AF15" s="2"/>
      <c r="AG15" s="2"/>
      <c r="AH15" s="2"/>
      <c r="AI15" s="2"/>
      <c r="AJ15" s="2"/>
      <c r="AK15" s="2"/>
      <c r="AL15" s="2"/>
    </row>
    <row r="16" spans="1:38" x14ac:dyDescent="0.25">
      <c r="E16" s="1"/>
      <c r="AE16" s="2"/>
      <c r="AF16" s="2"/>
      <c r="AG16" s="2"/>
      <c r="AH16" s="2"/>
      <c r="AI16" s="2"/>
      <c r="AJ16" s="2"/>
      <c r="AK16" s="2"/>
      <c r="AL16" s="2"/>
    </row>
    <row r="17" spans="16:38" x14ac:dyDescent="0.25">
      <c r="Q17" s="2"/>
      <c r="R17" s="2"/>
      <c r="AE17" s="2"/>
      <c r="AF17" s="2"/>
      <c r="AG17" s="2"/>
      <c r="AH17" s="2"/>
      <c r="AI17" s="2"/>
      <c r="AJ17" s="2"/>
      <c r="AK17" s="2"/>
      <c r="AL17" s="2"/>
    </row>
    <row r="18" spans="16:38" x14ac:dyDescent="0.25">
      <c r="Q18" s="2"/>
      <c r="R18" s="2"/>
      <c r="AE18" s="2"/>
      <c r="AF18" s="2"/>
      <c r="AG18" s="2"/>
      <c r="AH18" s="2"/>
      <c r="AI18" s="2"/>
      <c r="AJ18" s="2"/>
      <c r="AK18" s="2"/>
      <c r="AL18" s="2"/>
    </row>
    <row r="19" spans="16:38" ht="15.75" thickBot="1" x14ac:dyDescent="0.3">
      <c r="Q19" s="250"/>
      <c r="R19" s="250"/>
      <c r="AE19" s="2"/>
      <c r="AF19" s="2"/>
      <c r="AG19" s="2"/>
      <c r="AH19" s="2"/>
      <c r="AI19" s="2"/>
      <c r="AJ19" s="2"/>
      <c r="AK19" s="2"/>
      <c r="AL19" s="2"/>
    </row>
    <row r="20" spans="16:38" ht="93.75" x14ac:dyDescent="0.25">
      <c r="P20" s="251" t="s">
        <v>57</v>
      </c>
      <c r="Q20" s="222" t="s">
        <v>58</v>
      </c>
      <c r="R20" s="223">
        <v>45000000</v>
      </c>
      <c r="AE20" s="2"/>
      <c r="AF20" s="2"/>
      <c r="AG20" s="2"/>
      <c r="AH20" s="2"/>
      <c r="AI20" s="2"/>
      <c r="AJ20" s="2"/>
      <c r="AK20" s="2"/>
      <c r="AL20" s="2"/>
    </row>
    <row r="21" spans="16:38" ht="56.25" x14ac:dyDescent="0.25">
      <c r="P21" s="252"/>
      <c r="Q21" s="221" t="s">
        <v>59</v>
      </c>
      <c r="R21" s="224">
        <v>2944139500</v>
      </c>
      <c r="T21">
        <v>2944139500</v>
      </c>
      <c r="AE21" s="2"/>
      <c r="AF21" s="2"/>
      <c r="AG21" s="2"/>
      <c r="AH21" s="2"/>
      <c r="AI21" s="2"/>
      <c r="AJ21" s="2"/>
      <c r="AK21" s="2"/>
      <c r="AL21" s="2"/>
    </row>
    <row r="22" spans="16:38" ht="19.5" thickBot="1" x14ac:dyDescent="0.3">
      <c r="P22" s="225" t="s">
        <v>60</v>
      </c>
      <c r="Q22" s="226"/>
      <c r="R22" s="227">
        <f>+R20+R21</f>
        <v>2989139500</v>
      </c>
      <c r="AE22" s="2"/>
      <c r="AF22" s="2"/>
      <c r="AG22" s="2"/>
      <c r="AH22" s="2"/>
      <c r="AI22" s="2"/>
      <c r="AJ22" s="2"/>
      <c r="AK22" s="2"/>
      <c r="AL22" s="2"/>
    </row>
    <row r="23" spans="16:38" x14ac:dyDescent="0.25">
      <c r="AE23" s="2"/>
      <c r="AF23" s="2"/>
      <c r="AG23" s="2"/>
      <c r="AH23" s="2"/>
      <c r="AI23" s="2"/>
      <c r="AJ23" s="2"/>
      <c r="AK23" s="2"/>
      <c r="AL23" s="2"/>
    </row>
    <row r="24" spans="16:38" x14ac:dyDescent="0.25">
      <c r="AE24" s="2"/>
      <c r="AF24" s="2"/>
      <c r="AG24" s="2"/>
      <c r="AH24" s="2"/>
      <c r="AI24" s="2"/>
      <c r="AJ24" s="2"/>
      <c r="AK24" s="2"/>
      <c r="AL24" s="2"/>
    </row>
    <row r="25" spans="16:38" x14ac:dyDescent="0.25">
      <c r="AE25" s="2"/>
      <c r="AF25" s="2"/>
      <c r="AG25" s="2"/>
      <c r="AH25" s="2"/>
      <c r="AI25" s="2"/>
      <c r="AJ25" s="2"/>
      <c r="AK25" s="2"/>
      <c r="AL25" s="2"/>
    </row>
  </sheetData>
  <sheetProtection algorithmName="SHA-512" hashValue="mh5nrn9hNTAl24+sjPQHQMBCpMPMOK4hilAiGpUMK9RCOKYnyl9ZoO6cbUdE9IVsGvdv/lYpu5NbifjB/tFmbw==" saltValue="NhEpUhrJJYVZc+U+Ye30WQ==" spinCount="100000" sheet="1" objects="1" scenarios="1"/>
  <mergeCells count="22">
    <mergeCell ref="A4:A14"/>
    <mergeCell ref="B4:B6"/>
    <mergeCell ref="C4:C6"/>
    <mergeCell ref="D4:D13"/>
    <mergeCell ref="E4:E6"/>
    <mergeCell ref="E8:E13"/>
    <mergeCell ref="Q4:Q6"/>
    <mergeCell ref="C8:C13"/>
    <mergeCell ref="M8:M13"/>
    <mergeCell ref="N8:N13"/>
    <mergeCell ref="O8:O13"/>
    <mergeCell ref="L4:L6"/>
    <mergeCell ref="Q19:R19"/>
    <mergeCell ref="P20:P21"/>
    <mergeCell ref="B7:C7"/>
    <mergeCell ref="E7:Q7"/>
    <mergeCell ref="R7:X7"/>
    <mergeCell ref="F13:L13"/>
    <mergeCell ref="P13:Q13"/>
    <mergeCell ref="R13:X13"/>
    <mergeCell ref="Q8:Q12"/>
    <mergeCell ref="U8:U9"/>
  </mergeCells>
  <pageMargins left="0.70866141732283472" right="0.70866141732283472" top="0.74803149606299213" bottom="0.74803149606299213" header="0.31496062992125984" footer="0.31496062992125984"/>
  <pageSetup scale="50" orientation="portrait" horizontalDpi="4294967293"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workbookViewId="0">
      <selection activeCell="B22" sqref="B22"/>
    </sheetView>
  </sheetViews>
  <sheetFormatPr baseColWidth="10" defaultColWidth="11.42578125" defaultRowHeight="15" x14ac:dyDescent="0.25"/>
  <cols>
    <col min="1" max="1" width="34.140625" customWidth="1"/>
    <col min="2" max="2" width="30.28515625" customWidth="1"/>
    <col min="3" max="3" width="55.7109375" customWidth="1"/>
    <col min="4" max="4" width="11.42578125" customWidth="1"/>
    <col min="7" max="7" width="12.7109375" bestFit="1" customWidth="1"/>
  </cols>
  <sheetData>
    <row r="1" spans="1:7" ht="54" customHeight="1" thickBot="1" x14ac:dyDescent="0.3">
      <c r="A1" s="304" t="s">
        <v>61</v>
      </c>
      <c r="B1" s="305"/>
      <c r="C1" s="306"/>
    </row>
    <row r="2" spans="1:7" ht="19.5" thickBot="1" x14ac:dyDescent="0.35">
      <c r="A2" s="249" t="s">
        <v>62</v>
      </c>
      <c r="B2" s="249" t="s">
        <v>63</v>
      </c>
      <c r="C2" s="249" t="s">
        <v>64</v>
      </c>
    </row>
    <row r="3" spans="1:7" ht="62.25" customHeight="1" x14ac:dyDescent="0.25">
      <c r="A3" s="302" t="s">
        <v>57</v>
      </c>
      <c r="B3" s="245" t="s">
        <v>58</v>
      </c>
      <c r="C3" s="246">
        <v>45000000</v>
      </c>
    </row>
    <row r="4" spans="1:7" ht="27.75" customHeight="1" x14ac:dyDescent="0.25">
      <c r="A4" s="303"/>
      <c r="B4" s="247" t="s">
        <v>59</v>
      </c>
      <c r="C4" s="248">
        <v>2944139500</v>
      </c>
    </row>
    <row r="5" spans="1:7" ht="28.5" customHeight="1" thickBot="1" x14ac:dyDescent="0.3">
      <c r="A5" s="242" t="s">
        <v>60</v>
      </c>
      <c r="B5" s="243"/>
      <c r="C5" s="244">
        <f>+C3+C4</f>
        <v>2989139500</v>
      </c>
    </row>
    <row r="6" spans="1:7" ht="15.75" thickBot="1" x14ac:dyDescent="0.3"/>
    <row r="7" spans="1:7" ht="19.5" thickBot="1" x14ac:dyDescent="0.35">
      <c r="A7" s="249" t="s">
        <v>62</v>
      </c>
      <c r="B7" s="249" t="s">
        <v>63</v>
      </c>
      <c r="C7" s="249" t="s">
        <v>64</v>
      </c>
    </row>
    <row r="8" spans="1:7" ht="60.75" customHeight="1" x14ac:dyDescent="0.25">
      <c r="A8" s="302" t="s">
        <v>65</v>
      </c>
      <c r="B8" s="236" t="s">
        <v>58</v>
      </c>
      <c r="C8" s="237">
        <f>220000000+50000000+20000000+10000000+20000000</f>
        <v>320000000</v>
      </c>
    </row>
    <row r="9" spans="1:7" ht="29.25" customHeight="1" x14ac:dyDescent="0.25">
      <c r="A9" s="303"/>
      <c r="B9" s="235" t="s">
        <v>59</v>
      </c>
      <c r="C9" s="238">
        <f>+C10-C8</f>
        <v>4404000000</v>
      </c>
    </row>
    <row r="10" spans="1:7" ht="28.5" customHeight="1" thickBot="1" x14ac:dyDescent="0.3">
      <c r="A10" s="242" t="s">
        <v>60</v>
      </c>
      <c r="B10" s="243"/>
      <c r="C10" s="244">
        <v>4724000000</v>
      </c>
    </row>
    <row r="11" spans="1:7" ht="15.75" thickBot="1" x14ac:dyDescent="0.3"/>
    <row r="12" spans="1:7" ht="19.5" thickBot="1" x14ac:dyDescent="0.35">
      <c r="A12" s="249" t="s">
        <v>62</v>
      </c>
      <c r="B12" s="249" t="s">
        <v>63</v>
      </c>
      <c r="C12" s="249" t="s">
        <v>64</v>
      </c>
    </row>
    <row r="13" spans="1:7" ht="45" x14ac:dyDescent="0.25">
      <c r="A13" s="302" t="s">
        <v>66</v>
      </c>
      <c r="B13" s="236" t="s">
        <v>58</v>
      </c>
      <c r="C13" s="237">
        <v>250000000</v>
      </c>
      <c r="G13" s="2"/>
    </row>
    <row r="14" spans="1:7" ht="27.75" customHeight="1" x14ac:dyDescent="0.25">
      <c r="A14" s="303"/>
      <c r="B14" s="235" t="s">
        <v>59</v>
      </c>
      <c r="C14" s="238">
        <v>0</v>
      </c>
    </row>
    <row r="15" spans="1:7" ht="27.75" customHeight="1" thickBot="1" x14ac:dyDescent="0.3">
      <c r="A15" s="242" t="s">
        <v>60</v>
      </c>
      <c r="B15" s="243"/>
      <c r="C15" s="244">
        <f>+C13+C14</f>
        <v>250000000</v>
      </c>
    </row>
    <row r="16" spans="1:7" ht="15.75" thickBot="1" x14ac:dyDescent="0.3"/>
    <row r="17" spans="1:3" ht="19.5" thickBot="1" x14ac:dyDescent="0.35">
      <c r="A17" s="249" t="s">
        <v>62</v>
      </c>
      <c r="B17" s="249" t="s">
        <v>63</v>
      </c>
      <c r="C17" s="249" t="s">
        <v>64</v>
      </c>
    </row>
    <row r="18" spans="1:3" ht="45" x14ac:dyDescent="0.25">
      <c r="A18" s="302" t="s">
        <v>67</v>
      </c>
      <c r="B18" s="236" t="s">
        <v>58</v>
      </c>
      <c r="C18" s="237">
        <f>+C13+C8+C3</f>
        <v>615000000</v>
      </c>
    </row>
    <row r="19" spans="1:3" ht="27" customHeight="1" x14ac:dyDescent="0.25">
      <c r="A19" s="303"/>
      <c r="B19" s="235" t="s">
        <v>59</v>
      </c>
      <c r="C19" s="238">
        <f>+C14+C9+C4</f>
        <v>7348139500</v>
      </c>
    </row>
    <row r="20" spans="1:3" ht="30.75" customHeight="1" thickBot="1" x14ac:dyDescent="0.3">
      <c r="A20" s="242" t="s">
        <v>68</v>
      </c>
      <c r="B20" s="243"/>
      <c r="C20" s="244">
        <f>+C18+C19</f>
        <v>7963139500</v>
      </c>
    </row>
  </sheetData>
  <sheetProtection algorithmName="SHA-512" hashValue="0NCO5p+/f4vfcz4q5GO/YiUPnjMRKbiPxUKHXz7kL3Mwx5CoCj7ag4zBQcvWS9XS+L6H6PD3+s0q6EHqB54rXg==" saltValue="kQDtjx8uwDdOOblEySSQyQ==" spinCount="100000" sheet="1" objects="1" scenarios="1"/>
  <mergeCells count="5">
    <mergeCell ref="A3:A4"/>
    <mergeCell ref="A1:C1"/>
    <mergeCell ref="A8:A9"/>
    <mergeCell ref="A13:A14"/>
    <mergeCell ref="A18:A19"/>
  </mergeCell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6"/>
  <sheetViews>
    <sheetView topLeftCell="F1" zoomScale="110" zoomScaleNormal="110" workbookViewId="0">
      <pane ySplit="2" topLeftCell="A3" activePane="bottomLeft" state="frozen"/>
      <selection pane="bottomLeft" activeCell="J3" sqref="J3:J9"/>
    </sheetView>
  </sheetViews>
  <sheetFormatPr baseColWidth="10" defaultColWidth="11.42578125" defaultRowHeight="15" x14ac:dyDescent="0.25"/>
  <cols>
    <col min="1" max="1" width="13.28515625" customWidth="1"/>
    <col min="2" max="2" width="13" customWidth="1"/>
    <col min="3" max="3" width="11.42578125" customWidth="1"/>
    <col min="4" max="4" width="46.140625" customWidth="1"/>
    <col min="5" max="5" width="15.28515625" customWidth="1"/>
    <col min="6" max="11" width="11.42578125" customWidth="1"/>
    <col min="12" max="12" width="20" customWidth="1"/>
    <col min="13" max="13" width="19" customWidth="1"/>
    <col min="14" max="14" width="41" customWidth="1"/>
    <col min="15" max="15" width="14.140625" customWidth="1"/>
    <col min="16" max="16" width="22.85546875" customWidth="1"/>
    <col min="17" max="17" width="14.42578125" customWidth="1"/>
    <col min="18" max="18" width="13" customWidth="1"/>
    <col min="19" max="19" width="17.42578125" customWidth="1"/>
    <col min="21" max="21" width="37.42578125" customWidth="1"/>
    <col min="22" max="22" width="8.5703125" customWidth="1"/>
    <col min="23" max="23" width="41.5703125" customWidth="1"/>
    <col min="27" max="27" width="52.5703125" customWidth="1"/>
  </cols>
  <sheetData>
    <row r="1" spans="1:23" ht="15.75" thickBot="1" x14ac:dyDescent="0.3"/>
    <row r="2" spans="1:23" ht="51" x14ac:dyDescent="0.25">
      <c r="A2" s="5" t="s">
        <v>69</v>
      </c>
      <c r="B2" s="6" t="s">
        <v>0</v>
      </c>
      <c r="C2" s="6" t="s">
        <v>1</v>
      </c>
      <c r="D2" s="6" t="s">
        <v>2</v>
      </c>
      <c r="E2" s="6" t="s">
        <v>3</v>
      </c>
      <c r="F2" s="6" t="s">
        <v>4</v>
      </c>
      <c r="G2" s="6" t="s">
        <v>5</v>
      </c>
      <c r="H2" s="6" t="s">
        <v>6</v>
      </c>
      <c r="I2" s="6" t="s">
        <v>7</v>
      </c>
      <c r="J2" s="6" t="s">
        <v>8</v>
      </c>
      <c r="K2" s="6" t="s">
        <v>9</v>
      </c>
      <c r="L2" s="6" t="s">
        <v>10</v>
      </c>
      <c r="M2" s="6" t="s">
        <v>11</v>
      </c>
      <c r="N2" s="6" t="s">
        <v>14</v>
      </c>
      <c r="O2" s="6" t="s">
        <v>15</v>
      </c>
      <c r="P2" s="6" t="s">
        <v>16</v>
      </c>
      <c r="Q2" s="6" t="s">
        <v>70</v>
      </c>
      <c r="R2" s="6" t="s">
        <v>71</v>
      </c>
      <c r="S2" s="110" t="s">
        <v>19</v>
      </c>
      <c r="U2" s="489"/>
      <c r="V2" s="489"/>
      <c r="W2" s="489"/>
    </row>
    <row r="3" spans="1:23" ht="38.25" x14ac:dyDescent="0.25">
      <c r="A3" s="390" t="s">
        <v>65</v>
      </c>
      <c r="B3" s="490" t="s">
        <v>72</v>
      </c>
      <c r="C3" s="490" t="s">
        <v>73</v>
      </c>
      <c r="D3" s="490" t="s">
        <v>74</v>
      </c>
      <c r="E3" s="490"/>
      <c r="F3" s="490">
        <v>10</v>
      </c>
      <c r="G3" s="490">
        <v>10</v>
      </c>
      <c r="H3" s="490">
        <v>10</v>
      </c>
      <c r="I3" s="490">
        <v>10</v>
      </c>
      <c r="J3" s="490">
        <v>10</v>
      </c>
      <c r="K3" s="490">
        <v>50</v>
      </c>
      <c r="L3" s="490" t="s">
        <v>75</v>
      </c>
      <c r="M3" s="490" t="s">
        <v>76</v>
      </c>
      <c r="N3" s="16" t="s">
        <v>77</v>
      </c>
      <c r="O3" s="326" t="s">
        <v>78</v>
      </c>
      <c r="P3" s="425">
        <v>1000000000</v>
      </c>
      <c r="Q3" s="486">
        <v>44593</v>
      </c>
      <c r="R3" s="486">
        <v>45991</v>
      </c>
      <c r="S3" s="428" t="s">
        <v>79</v>
      </c>
      <c r="U3" s="3"/>
      <c r="V3" s="3"/>
      <c r="W3" s="3"/>
    </row>
    <row r="4" spans="1:23" ht="63.75" x14ac:dyDescent="0.25">
      <c r="A4" s="391"/>
      <c r="B4" s="487"/>
      <c r="C4" s="487"/>
      <c r="D4" s="487"/>
      <c r="E4" s="487"/>
      <c r="F4" s="487"/>
      <c r="G4" s="487"/>
      <c r="H4" s="487"/>
      <c r="I4" s="487"/>
      <c r="J4" s="487"/>
      <c r="K4" s="487"/>
      <c r="L4" s="487"/>
      <c r="M4" s="487"/>
      <c r="N4" s="16" t="s">
        <v>80</v>
      </c>
      <c r="O4" s="327"/>
      <c r="P4" s="426"/>
      <c r="Q4" s="487"/>
      <c r="R4" s="487"/>
      <c r="S4" s="429"/>
      <c r="U4" s="3"/>
      <c r="V4" s="3"/>
      <c r="W4" s="3"/>
    </row>
    <row r="5" spans="1:23" ht="63.75" x14ac:dyDescent="0.25">
      <c r="A5" s="391"/>
      <c r="B5" s="487"/>
      <c r="C5" s="487"/>
      <c r="D5" s="487"/>
      <c r="E5" s="487"/>
      <c r="F5" s="487"/>
      <c r="G5" s="487"/>
      <c r="H5" s="487"/>
      <c r="I5" s="487"/>
      <c r="J5" s="487"/>
      <c r="K5" s="487"/>
      <c r="L5" s="487"/>
      <c r="M5" s="487"/>
      <c r="N5" s="16" t="s">
        <v>81</v>
      </c>
      <c r="O5" s="327"/>
      <c r="P5" s="426"/>
      <c r="Q5" s="487"/>
      <c r="R5" s="487"/>
      <c r="S5" s="429"/>
      <c r="U5" s="3"/>
      <c r="V5" s="3"/>
      <c r="W5" s="3"/>
    </row>
    <row r="6" spans="1:23" ht="114.75" x14ac:dyDescent="0.25">
      <c r="A6" s="391"/>
      <c r="B6" s="487"/>
      <c r="C6" s="487"/>
      <c r="D6" s="487"/>
      <c r="E6" s="487"/>
      <c r="F6" s="487"/>
      <c r="G6" s="487"/>
      <c r="H6" s="487"/>
      <c r="I6" s="487"/>
      <c r="J6" s="487"/>
      <c r="K6" s="487"/>
      <c r="L6" s="487"/>
      <c r="M6" s="487"/>
      <c r="N6" s="16" t="s">
        <v>82</v>
      </c>
      <c r="O6" s="327"/>
      <c r="P6" s="426"/>
      <c r="Q6" s="487"/>
      <c r="R6" s="487"/>
      <c r="S6" s="429"/>
      <c r="U6" s="3"/>
      <c r="V6" s="3"/>
      <c r="W6" s="3"/>
    </row>
    <row r="7" spans="1:23" ht="102" x14ac:dyDescent="0.25">
      <c r="A7" s="391"/>
      <c r="B7" s="487"/>
      <c r="C7" s="487"/>
      <c r="D7" s="487"/>
      <c r="E7" s="487"/>
      <c r="F7" s="487"/>
      <c r="G7" s="487"/>
      <c r="H7" s="487"/>
      <c r="I7" s="487"/>
      <c r="J7" s="487"/>
      <c r="K7" s="487"/>
      <c r="L7" s="487"/>
      <c r="M7" s="487"/>
      <c r="N7" s="16" t="s">
        <v>83</v>
      </c>
      <c r="O7" s="327"/>
      <c r="P7" s="426"/>
      <c r="Q7" s="487"/>
      <c r="R7" s="487"/>
      <c r="S7" s="429"/>
      <c r="U7" s="3"/>
      <c r="V7" s="3"/>
      <c r="W7" s="3"/>
    </row>
    <row r="8" spans="1:23" ht="38.25" x14ac:dyDescent="0.25">
      <c r="A8" s="391"/>
      <c r="B8" s="487"/>
      <c r="C8" s="487"/>
      <c r="D8" s="487"/>
      <c r="E8" s="487"/>
      <c r="F8" s="487"/>
      <c r="G8" s="487"/>
      <c r="H8" s="487"/>
      <c r="I8" s="487"/>
      <c r="J8" s="487"/>
      <c r="K8" s="487"/>
      <c r="L8" s="487"/>
      <c r="M8" s="487"/>
      <c r="N8" s="16" t="s">
        <v>84</v>
      </c>
      <c r="O8" s="327"/>
      <c r="P8" s="426"/>
      <c r="Q8" s="487"/>
      <c r="R8" s="487"/>
      <c r="S8" s="429"/>
      <c r="U8" s="3"/>
      <c r="V8" s="3"/>
      <c r="W8" s="3"/>
    </row>
    <row r="9" spans="1:23" ht="51.75" thickBot="1" x14ac:dyDescent="0.3">
      <c r="A9" s="391"/>
      <c r="B9" s="488"/>
      <c r="C9" s="488"/>
      <c r="D9" s="488"/>
      <c r="E9" s="488"/>
      <c r="F9" s="488"/>
      <c r="G9" s="488"/>
      <c r="H9" s="488"/>
      <c r="I9" s="488"/>
      <c r="J9" s="488"/>
      <c r="K9" s="488"/>
      <c r="L9" s="488"/>
      <c r="M9" s="488"/>
      <c r="N9" s="17" t="s">
        <v>85</v>
      </c>
      <c r="O9" s="328"/>
      <c r="P9" s="427"/>
      <c r="Q9" s="488"/>
      <c r="R9" s="488"/>
      <c r="S9" s="430"/>
      <c r="U9" s="3"/>
      <c r="V9" s="3"/>
      <c r="W9" s="3"/>
    </row>
    <row r="10" spans="1:23" ht="30" customHeight="1" thickBot="1" x14ac:dyDescent="0.3">
      <c r="A10" s="391"/>
      <c r="B10" s="7"/>
      <c r="C10" s="7"/>
      <c r="D10" s="89" t="s">
        <v>35</v>
      </c>
      <c r="E10" s="7"/>
      <c r="F10" s="7"/>
      <c r="G10" s="7"/>
      <c r="H10" s="7"/>
      <c r="I10" s="7"/>
      <c r="J10" s="7"/>
      <c r="K10" s="7"/>
      <c r="L10" s="7"/>
      <c r="M10" s="7"/>
      <c r="N10" s="7"/>
      <c r="O10" s="111"/>
      <c r="P10" s="88">
        <f>+P3</f>
        <v>1000000000</v>
      </c>
      <c r="Q10" s="7"/>
      <c r="R10" s="7"/>
      <c r="S10" s="8"/>
      <c r="T10" s="4"/>
      <c r="U10" s="4"/>
      <c r="V10" s="4"/>
    </row>
    <row r="11" spans="1:23" ht="42" customHeight="1" x14ac:dyDescent="0.25">
      <c r="A11" s="391"/>
      <c r="B11" s="314"/>
      <c r="C11" s="440" t="s">
        <v>86</v>
      </c>
      <c r="D11" s="314"/>
      <c r="E11" s="491"/>
      <c r="F11" s="18">
        <v>7</v>
      </c>
      <c r="G11" s="18">
        <v>10</v>
      </c>
      <c r="H11" s="18">
        <v>10</v>
      </c>
      <c r="I11" s="18">
        <v>10</v>
      </c>
      <c r="J11" s="18">
        <v>10</v>
      </c>
      <c r="K11" s="18">
        <v>10</v>
      </c>
      <c r="L11" s="507" t="s">
        <v>87</v>
      </c>
      <c r="M11" s="506" t="s">
        <v>88</v>
      </c>
      <c r="N11" s="19" t="s">
        <v>89</v>
      </c>
      <c r="O11" s="494" t="s">
        <v>78</v>
      </c>
      <c r="P11" s="459">
        <v>900000000</v>
      </c>
      <c r="Q11" s="462">
        <v>44228</v>
      </c>
      <c r="R11" s="462">
        <v>46021</v>
      </c>
      <c r="S11" s="503" t="s">
        <v>90</v>
      </c>
      <c r="T11" s="4"/>
      <c r="U11" s="4"/>
      <c r="V11" s="4"/>
    </row>
    <row r="12" spans="1:23" ht="38.25" x14ac:dyDescent="0.25">
      <c r="A12" s="391"/>
      <c r="B12" s="315"/>
      <c r="C12" s="327"/>
      <c r="D12" s="315"/>
      <c r="E12" s="492"/>
      <c r="F12" s="20"/>
      <c r="G12" s="20"/>
      <c r="H12" s="20"/>
      <c r="I12" s="20"/>
      <c r="J12" s="20"/>
      <c r="K12" s="20"/>
      <c r="L12" s="508"/>
      <c r="M12" s="409"/>
      <c r="N12" s="21" t="s">
        <v>91</v>
      </c>
      <c r="O12" s="495"/>
      <c r="P12" s="460"/>
      <c r="Q12" s="463"/>
      <c r="R12" s="463"/>
      <c r="S12" s="504"/>
      <c r="T12" s="4"/>
      <c r="U12" s="4"/>
      <c r="V12" s="4"/>
    </row>
    <row r="13" spans="1:23" ht="31.5" customHeight="1" x14ac:dyDescent="0.25">
      <c r="A13" s="391"/>
      <c r="B13" s="315"/>
      <c r="C13" s="327"/>
      <c r="D13" s="315"/>
      <c r="E13" s="492"/>
      <c r="F13" s="20"/>
      <c r="G13" s="20"/>
      <c r="H13" s="20"/>
      <c r="I13" s="20"/>
      <c r="J13" s="20"/>
      <c r="K13" s="20"/>
      <c r="L13" s="508"/>
      <c r="M13" s="409"/>
      <c r="N13" s="21" t="s">
        <v>92</v>
      </c>
      <c r="O13" s="495"/>
      <c r="P13" s="460"/>
      <c r="Q13" s="463"/>
      <c r="R13" s="463"/>
      <c r="S13" s="504"/>
      <c r="T13" s="4"/>
      <c r="U13" s="4"/>
      <c r="V13" s="4"/>
    </row>
    <row r="14" spans="1:23" ht="39" thickBot="1" x14ac:dyDescent="0.3">
      <c r="A14" s="391"/>
      <c r="B14" s="316"/>
      <c r="C14" s="328"/>
      <c r="D14" s="316"/>
      <c r="E14" s="493"/>
      <c r="F14" s="22"/>
      <c r="G14" s="22"/>
      <c r="H14" s="22"/>
      <c r="I14" s="22"/>
      <c r="J14" s="22"/>
      <c r="K14" s="22"/>
      <c r="L14" s="509"/>
      <c r="M14" s="410"/>
      <c r="N14" s="23" t="s">
        <v>93</v>
      </c>
      <c r="O14" s="496"/>
      <c r="P14" s="461"/>
      <c r="Q14" s="464"/>
      <c r="R14" s="464"/>
      <c r="S14" s="505"/>
      <c r="T14" s="4"/>
      <c r="U14" s="4"/>
      <c r="V14" s="4"/>
    </row>
    <row r="15" spans="1:23" ht="36" customHeight="1" x14ac:dyDescent="0.25">
      <c r="A15" s="391"/>
      <c r="B15" s="112"/>
      <c r="C15" s="112"/>
      <c r="D15" s="113" t="s">
        <v>35</v>
      </c>
      <c r="E15" s="114"/>
      <c r="F15" s="114"/>
      <c r="G15" s="114"/>
      <c r="H15" s="114"/>
      <c r="I15" s="114"/>
      <c r="J15" s="114"/>
      <c r="K15" s="114"/>
      <c r="L15" s="114"/>
      <c r="M15" s="114"/>
      <c r="N15" s="114"/>
      <c r="O15" s="114"/>
      <c r="P15" s="115">
        <f>+P11</f>
        <v>900000000</v>
      </c>
      <c r="Q15" s="114"/>
      <c r="R15" s="114"/>
      <c r="S15" s="116"/>
    </row>
    <row r="16" spans="1:23" ht="51" x14ac:dyDescent="0.25">
      <c r="A16" s="391"/>
      <c r="B16" s="345"/>
      <c r="C16" s="395" t="s">
        <v>73</v>
      </c>
      <c r="D16" s="361" t="s">
        <v>94</v>
      </c>
      <c r="E16" s="393" t="s">
        <v>95</v>
      </c>
      <c r="F16" s="405">
        <v>29</v>
      </c>
      <c r="G16" s="24">
        <v>42</v>
      </c>
      <c r="H16" s="393">
        <v>30</v>
      </c>
      <c r="I16" s="25">
        <v>35</v>
      </c>
      <c r="J16" s="25">
        <v>25</v>
      </c>
      <c r="K16" s="25">
        <v>20</v>
      </c>
      <c r="L16" s="361" t="s">
        <v>96</v>
      </c>
      <c r="M16" s="361" t="s">
        <v>97</v>
      </c>
      <c r="N16" s="26" t="s">
        <v>98</v>
      </c>
      <c r="O16" s="396" t="s">
        <v>99</v>
      </c>
      <c r="P16" s="465">
        <v>50000000</v>
      </c>
      <c r="Q16" s="27">
        <v>43891</v>
      </c>
      <c r="R16" s="27">
        <v>45976</v>
      </c>
      <c r="S16" s="467" t="s">
        <v>100</v>
      </c>
    </row>
    <row r="17" spans="1:19" ht="51" customHeight="1" x14ac:dyDescent="0.25">
      <c r="A17" s="391"/>
      <c r="B17" s="346"/>
      <c r="C17" s="337"/>
      <c r="D17" s="394"/>
      <c r="E17" s="394"/>
      <c r="F17" s="405"/>
      <c r="G17" s="29"/>
      <c r="H17" s="394"/>
      <c r="I17" s="30"/>
      <c r="J17" s="30"/>
      <c r="K17" s="30"/>
      <c r="L17" s="362"/>
      <c r="M17" s="362"/>
      <c r="N17" s="26" t="s">
        <v>101</v>
      </c>
      <c r="O17" s="350"/>
      <c r="P17" s="466"/>
      <c r="Q17" s="27">
        <v>43891</v>
      </c>
      <c r="R17" s="27">
        <v>45976</v>
      </c>
      <c r="S17" s="468"/>
    </row>
    <row r="18" spans="1:19" ht="38.25" x14ac:dyDescent="0.25">
      <c r="A18" s="391"/>
      <c r="B18" s="346"/>
      <c r="C18" s="337"/>
      <c r="D18" s="394"/>
      <c r="E18" s="394"/>
      <c r="F18" s="405"/>
      <c r="G18" s="29"/>
      <c r="H18" s="394"/>
      <c r="I18" s="30"/>
      <c r="J18" s="30"/>
      <c r="K18" s="30"/>
      <c r="L18" s="362"/>
      <c r="M18" s="362"/>
      <c r="N18" s="26" t="s">
        <v>102</v>
      </c>
      <c r="O18" s="350"/>
      <c r="P18" s="466"/>
      <c r="Q18" s="27">
        <v>43891</v>
      </c>
      <c r="R18" s="27">
        <v>46021</v>
      </c>
      <c r="S18" s="468"/>
    </row>
    <row r="19" spans="1:19" ht="25.5" x14ac:dyDescent="0.25">
      <c r="A19" s="391"/>
      <c r="B19" s="346"/>
      <c r="C19" s="337"/>
      <c r="D19" s="394"/>
      <c r="E19" s="394"/>
      <c r="F19" s="405"/>
      <c r="G19" s="29"/>
      <c r="H19" s="394"/>
      <c r="I19" s="30"/>
      <c r="J19" s="30"/>
      <c r="K19" s="30"/>
      <c r="L19" s="362"/>
      <c r="M19" s="362"/>
      <c r="N19" s="26" t="s">
        <v>103</v>
      </c>
      <c r="O19" s="350"/>
      <c r="P19" s="466"/>
      <c r="Q19" s="27">
        <v>43891</v>
      </c>
      <c r="R19" s="27">
        <v>46021</v>
      </c>
      <c r="S19" s="468"/>
    </row>
    <row r="20" spans="1:19" ht="38.25" x14ac:dyDescent="0.25">
      <c r="A20" s="391"/>
      <c r="B20" s="346"/>
      <c r="C20" s="337"/>
      <c r="D20" s="394"/>
      <c r="E20" s="394"/>
      <c r="F20" s="405"/>
      <c r="G20" s="29"/>
      <c r="H20" s="394"/>
      <c r="I20" s="30"/>
      <c r="J20" s="30"/>
      <c r="K20" s="30"/>
      <c r="L20" s="362"/>
      <c r="M20" s="362"/>
      <c r="N20" s="26" t="s">
        <v>104</v>
      </c>
      <c r="O20" s="350"/>
      <c r="P20" s="466"/>
      <c r="Q20" s="27">
        <v>43967</v>
      </c>
      <c r="R20" s="27">
        <v>45991</v>
      </c>
      <c r="S20" s="468"/>
    </row>
    <row r="21" spans="1:19" ht="51" x14ac:dyDescent="0.25">
      <c r="A21" s="391"/>
      <c r="B21" s="346"/>
      <c r="C21" s="337"/>
      <c r="D21" s="394"/>
      <c r="E21" s="394"/>
      <c r="F21" s="405"/>
      <c r="G21" s="29"/>
      <c r="H21" s="394"/>
      <c r="I21" s="30"/>
      <c r="J21" s="30"/>
      <c r="K21" s="30"/>
      <c r="L21" s="362"/>
      <c r="M21" s="362"/>
      <c r="N21" s="26" t="s">
        <v>105</v>
      </c>
      <c r="O21" s="350"/>
      <c r="P21" s="466"/>
      <c r="Q21" s="27">
        <v>43967</v>
      </c>
      <c r="R21" s="27">
        <v>46021</v>
      </c>
      <c r="S21" s="468"/>
    </row>
    <row r="22" spans="1:19" ht="201.75" customHeight="1" thickBot="1" x14ac:dyDescent="0.3">
      <c r="A22" s="391"/>
      <c r="B22" s="346"/>
      <c r="C22" s="337"/>
      <c r="D22" s="394"/>
      <c r="E22" s="394"/>
      <c r="F22" s="393"/>
      <c r="G22" s="29"/>
      <c r="H22" s="394"/>
      <c r="I22" s="30"/>
      <c r="J22" s="30"/>
      <c r="K22" s="30"/>
      <c r="L22" s="362"/>
      <c r="M22" s="362"/>
      <c r="N22" s="31" t="s">
        <v>106</v>
      </c>
      <c r="O22" s="350"/>
      <c r="P22" s="466"/>
      <c r="Q22" s="32">
        <v>44332</v>
      </c>
      <c r="R22" s="32">
        <v>46021</v>
      </c>
      <c r="S22" s="468"/>
    </row>
    <row r="23" spans="1:19" ht="165.75" customHeight="1" x14ac:dyDescent="0.25">
      <c r="A23" s="391"/>
      <c r="B23" s="320" t="s">
        <v>107</v>
      </c>
      <c r="C23" s="33" t="s">
        <v>108</v>
      </c>
      <c r="D23" s="323" t="s">
        <v>109</v>
      </c>
      <c r="E23" s="381" t="s">
        <v>110</v>
      </c>
      <c r="F23" s="381">
        <v>212</v>
      </c>
      <c r="G23" s="381">
        <v>212</v>
      </c>
      <c r="H23" s="381">
        <v>212</v>
      </c>
      <c r="I23" s="381">
        <v>212</v>
      </c>
      <c r="J23" s="381">
        <v>212</v>
      </c>
      <c r="K23" s="371">
        <v>212</v>
      </c>
      <c r="L23" s="34" t="s">
        <v>111</v>
      </c>
      <c r="M23" s="317" t="s">
        <v>112</v>
      </c>
      <c r="N23" s="35" t="s">
        <v>113</v>
      </c>
      <c r="O23" s="349" t="s">
        <v>114</v>
      </c>
      <c r="P23" s="497">
        <v>150000000</v>
      </c>
      <c r="Q23" s="36" t="s">
        <v>115</v>
      </c>
      <c r="R23" s="37">
        <v>45687</v>
      </c>
      <c r="S23" s="117"/>
    </row>
    <row r="24" spans="1:19" ht="76.5" x14ac:dyDescent="0.25">
      <c r="A24" s="391"/>
      <c r="B24" s="321"/>
      <c r="C24" s="38"/>
      <c r="D24" s="324"/>
      <c r="E24" s="382"/>
      <c r="F24" s="382"/>
      <c r="G24" s="382"/>
      <c r="H24" s="382"/>
      <c r="I24" s="382"/>
      <c r="J24" s="382"/>
      <c r="K24" s="372"/>
      <c r="L24" s="39"/>
      <c r="M24" s="318"/>
      <c r="N24" s="40" t="s">
        <v>116</v>
      </c>
      <c r="O24" s="350"/>
      <c r="P24" s="466"/>
      <c r="Q24" s="41" t="s">
        <v>117</v>
      </c>
      <c r="R24" s="42">
        <v>45991</v>
      </c>
      <c r="S24" s="118" t="s">
        <v>118</v>
      </c>
    </row>
    <row r="25" spans="1:19" ht="51" x14ac:dyDescent="0.25">
      <c r="A25" s="391"/>
      <c r="B25" s="321"/>
      <c r="C25" s="38"/>
      <c r="D25" s="324"/>
      <c r="E25" s="382"/>
      <c r="F25" s="382"/>
      <c r="G25" s="382"/>
      <c r="H25" s="382"/>
      <c r="I25" s="382"/>
      <c r="J25" s="382"/>
      <c r="K25" s="372"/>
      <c r="L25" s="39"/>
      <c r="M25" s="318"/>
      <c r="N25" s="40" t="s">
        <v>119</v>
      </c>
      <c r="O25" s="350"/>
      <c r="P25" s="466"/>
      <c r="Q25" s="41" t="s">
        <v>117</v>
      </c>
      <c r="R25" s="42">
        <v>45991</v>
      </c>
      <c r="S25" s="118"/>
    </row>
    <row r="26" spans="1:19" ht="51" customHeight="1" x14ac:dyDescent="0.25">
      <c r="A26" s="391"/>
      <c r="B26" s="321"/>
      <c r="C26" s="38"/>
      <c r="D26" s="324"/>
      <c r="E26" s="382"/>
      <c r="F26" s="382"/>
      <c r="G26" s="382"/>
      <c r="H26" s="382"/>
      <c r="I26" s="382"/>
      <c r="J26" s="382"/>
      <c r="K26" s="372"/>
      <c r="L26" s="39"/>
      <c r="M26" s="318"/>
      <c r="N26" s="40" t="s">
        <v>120</v>
      </c>
      <c r="O26" s="350"/>
      <c r="P26" s="466"/>
      <c r="Q26" s="41" t="s">
        <v>117</v>
      </c>
      <c r="R26" s="42">
        <v>45991</v>
      </c>
      <c r="S26" s="118"/>
    </row>
    <row r="27" spans="1:19" ht="51" x14ac:dyDescent="0.25">
      <c r="A27" s="391"/>
      <c r="B27" s="321"/>
      <c r="C27" s="38"/>
      <c r="D27" s="324"/>
      <c r="E27" s="382"/>
      <c r="F27" s="382"/>
      <c r="G27" s="382"/>
      <c r="H27" s="382"/>
      <c r="I27" s="382"/>
      <c r="J27" s="382"/>
      <c r="K27" s="372"/>
      <c r="L27" s="39"/>
      <c r="M27" s="318"/>
      <c r="N27" s="26" t="s">
        <v>121</v>
      </c>
      <c r="O27" s="350"/>
      <c r="P27" s="466"/>
      <c r="Q27" s="41" t="s">
        <v>117</v>
      </c>
      <c r="R27" s="42">
        <v>45991</v>
      </c>
      <c r="S27" s="118"/>
    </row>
    <row r="28" spans="1:19" ht="25.5" x14ac:dyDescent="0.25">
      <c r="A28" s="391"/>
      <c r="B28" s="321"/>
      <c r="C28" s="38"/>
      <c r="D28" s="324"/>
      <c r="E28" s="382"/>
      <c r="F28" s="382"/>
      <c r="G28" s="382"/>
      <c r="H28" s="382"/>
      <c r="I28" s="382"/>
      <c r="J28" s="382"/>
      <c r="K28" s="372"/>
      <c r="L28" s="39"/>
      <c r="M28" s="318"/>
      <c r="N28" s="26" t="s">
        <v>122</v>
      </c>
      <c r="O28" s="350"/>
      <c r="P28" s="466"/>
      <c r="Q28" s="41" t="s">
        <v>123</v>
      </c>
      <c r="R28" s="42">
        <v>45991</v>
      </c>
      <c r="S28" s="118"/>
    </row>
    <row r="29" spans="1:19" ht="51.75" thickBot="1" x14ac:dyDescent="0.3">
      <c r="A29" s="391"/>
      <c r="B29" s="322"/>
      <c r="C29" s="43"/>
      <c r="D29" s="325"/>
      <c r="E29" s="482"/>
      <c r="F29" s="482"/>
      <c r="G29" s="482"/>
      <c r="H29" s="482"/>
      <c r="I29" s="482"/>
      <c r="J29" s="482"/>
      <c r="K29" s="499"/>
      <c r="L29" s="44"/>
      <c r="M29" s="319"/>
      <c r="N29" s="45" t="s">
        <v>124</v>
      </c>
      <c r="O29" s="351"/>
      <c r="P29" s="498"/>
      <c r="Q29" s="46" t="s">
        <v>125</v>
      </c>
      <c r="R29" s="47">
        <v>45991</v>
      </c>
      <c r="S29" s="119"/>
    </row>
    <row r="30" spans="1:19" ht="140.25" customHeight="1" x14ac:dyDescent="0.25">
      <c r="A30" s="391"/>
      <c r="B30" s="483" t="s">
        <v>126</v>
      </c>
      <c r="C30" s="326" t="s">
        <v>127</v>
      </c>
      <c r="D30" s="307" t="s">
        <v>109</v>
      </c>
      <c r="E30" s="329" t="s">
        <v>128</v>
      </c>
      <c r="F30" s="332">
        <v>1</v>
      </c>
      <c r="G30" s="332">
        <v>1</v>
      </c>
      <c r="H30" s="332">
        <v>1</v>
      </c>
      <c r="I30" s="332">
        <v>1</v>
      </c>
      <c r="J30" s="332">
        <v>1</v>
      </c>
      <c r="K30" s="49">
        <v>1</v>
      </c>
      <c r="L30" s="329" t="s">
        <v>129</v>
      </c>
      <c r="M30" s="329" t="s">
        <v>130</v>
      </c>
      <c r="N30" s="21" t="s">
        <v>131</v>
      </c>
      <c r="O30" s="326" t="s">
        <v>132</v>
      </c>
      <c r="P30" s="510">
        <v>20000000</v>
      </c>
      <c r="Q30" s="50">
        <v>43831</v>
      </c>
      <c r="R30" s="50">
        <v>46006</v>
      </c>
      <c r="S30" s="500" t="s">
        <v>133</v>
      </c>
    </row>
    <row r="31" spans="1:19" ht="63.75" customHeight="1" x14ac:dyDescent="0.25">
      <c r="A31" s="391"/>
      <c r="B31" s="484"/>
      <c r="C31" s="327"/>
      <c r="D31" s="312"/>
      <c r="E31" s="330"/>
      <c r="F31" s="330"/>
      <c r="G31" s="333"/>
      <c r="H31" s="333"/>
      <c r="I31" s="333"/>
      <c r="J31" s="333"/>
      <c r="K31" s="51"/>
      <c r="L31" s="330"/>
      <c r="M31" s="330"/>
      <c r="N31" s="21" t="s">
        <v>134</v>
      </c>
      <c r="O31" s="327"/>
      <c r="P31" s="511"/>
      <c r="Q31" s="52">
        <v>43831</v>
      </c>
      <c r="R31" s="52">
        <v>46006</v>
      </c>
      <c r="S31" s="501"/>
    </row>
    <row r="32" spans="1:19" ht="63" customHeight="1" thickBot="1" x14ac:dyDescent="0.3">
      <c r="A32" s="391"/>
      <c r="B32" s="485"/>
      <c r="C32" s="328"/>
      <c r="D32" s="313"/>
      <c r="E32" s="331"/>
      <c r="F32" s="331"/>
      <c r="G32" s="334"/>
      <c r="H32" s="334"/>
      <c r="I32" s="334"/>
      <c r="J32" s="334"/>
      <c r="K32" s="53"/>
      <c r="L32" s="331"/>
      <c r="M32" s="331"/>
      <c r="N32" s="54" t="s">
        <v>135</v>
      </c>
      <c r="O32" s="328"/>
      <c r="P32" s="512"/>
      <c r="Q32" s="55">
        <v>43831</v>
      </c>
      <c r="R32" s="55">
        <v>45976</v>
      </c>
      <c r="S32" s="502"/>
    </row>
    <row r="33" spans="1:21" ht="30.75" customHeight="1" thickBot="1" x14ac:dyDescent="0.3">
      <c r="A33" s="391"/>
      <c r="B33" s="10"/>
      <c r="C33" s="9"/>
      <c r="D33" s="93" t="s">
        <v>35</v>
      </c>
      <c r="E33" s="90"/>
      <c r="F33" s="90"/>
      <c r="G33" s="91"/>
      <c r="H33" s="90"/>
      <c r="I33" s="90"/>
      <c r="J33" s="90"/>
      <c r="K33" s="90"/>
      <c r="L33" s="92"/>
      <c r="M33" s="92"/>
      <c r="N33" s="92"/>
      <c r="O33" s="92"/>
      <c r="P33" s="109">
        <f>+P30+P23+P16</f>
        <v>220000000</v>
      </c>
      <c r="Q33" s="11"/>
      <c r="R33" s="11"/>
      <c r="S33" s="120"/>
    </row>
    <row r="34" spans="1:21" ht="409.5" customHeight="1" x14ac:dyDescent="0.25">
      <c r="A34" s="391"/>
      <c r="B34" s="342"/>
      <c r="C34" s="376" t="s">
        <v>73</v>
      </c>
      <c r="D34" s="479" t="s">
        <v>109</v>
      </c>
      <c r="E34" s="470" t="s">
        <v>136</v>
      </c>
      <c r="F34" s="470">
        <v>108</v>
      </c>
      <c r="G34" s="314">
        <v>132</v>
      </c>
      <c r="H34" s="470">
        <v>132</v>
      </c>
      <c r="I34" s="314">
        <v>134</v>
      </c>
      <c r="J34" s="314">
        <v>135</v>
      </c>
      <c r="K34" s="314">
        <v>138</v>
      </c>
      <c r="L34" s="472" t="s">
        <v>137</v>
      </c>
      <c r="M34" s="317" t="s">
        <v>138</v>
      </c>
      <c r="N34" s="56" t="s">
        <v>139</v>
      </c>
      <c r="O34" s="349" t="s">
        <v>140</v>
      </c>
      <c r="P34" s="474">
        <v>50000000</v>
      </c>
      <c r="Q34" s="57">
        <v>43936</v>
      </c>
      <c r="R34" s="57">
        <v>46021</v>
      </c>
      <c r="S34" s="477" t="s">
        <v>141</v>
      </c>
      <c r="U34" t="s">
        <v>142</v>
      </c>
    </row>
    <row r="35" spans="1:21" ht="25.5" x14ac:dyDescent="0.25">
      <c r="A35" s="391"/>
      <c r="B35" s="343"/>
      <c r="C35" s="337"/>
      <c r="D35" s="480"/>
      <c r="E35" s="394"/>
      <c r="F35" s="394"/>
      <c r="G35" s="315"/>
      <c r="H35" s="394"/>
      <c r="I35" s="315"/>
      <c r="J35" s="315"/>
      <c r="K35" s="315"/>
      <c r="L35" s="362"/>
      <c r="M35" s="318"/>
      <c r="N35" s="26" t="s">
        <v>143</v>
      </c>
      <c r="O35" s="350"/>
      <c r="P35" s="475"/>
      <c r="Q35" s="27">
        <v>44331</v>
      </c>
      <c r="R35" s="27">
        <v>44515</v>
      </c>
      <c r="S35" s="468"/>
    </row>
    <row r="36" spans="1:21" ht="51" x14ac:dyDescent="0.25">
      <c r="A36" s="391"/>
      <c r="B36" s="343"/>
      <c r="C36" s="337"/>
      <c r="D36" s="480"/>
      <c r="E36" s="394"/>
      <c r="F36" s="394"/>
      <c r="G36" s="315"/>
      <c r="H36" s="394"/>
      <c r="I36" s="315"/>
      <c r="J36" s="315"/>
      <c r="K36" s="315"/>
      <c r="L36" s="362"/>
      <c r="M36" s="318"/>
      <c r="N36" s="26" t="s">
        <v>144</v>
      </c>
      <c r="O36" s="350"/>
      <c r="P36" s="475"/>
      <c r="Q36" s="27" t="s">
        <v>145</v>
      </c>
      <c r="R36" s="27">
        <v>44515</v>
      </c>
      <c r="S36" s="468"/>
    </row>
    <row r="37" spans="1:21" ht="51.75" thickBot="1" x14ac:dyDescent="0.3">
      <c r="A37" s="391"/>
      <c r="B37" s="344"/>
      <c r="C37" s="469"/>
      <c r="D37" s="481"/>
      <c r="E37" s="471"/>
      <c r="F37" s="471"/>
      <c r="G37" s="316"/>
      <c r="H37" s="471"/>
      <c r="I37" s="316"/>
      <c r="J37" s="316"/>
      <c r="K37" s="316"/>
      <c r="L37" s="473"/>
      <c r="M37" s="319"/>
      <c r="N37" s="45" t="s">
        <v>146</v>
      </c>
      <c r="O37" s="351"/>
      <c r="P37" s="476"/>
      <c r="Q37" s="58">
        <v>44296</v>
      </c>
      <c r="R37" s="58">
        <v>44545</v>
      </c>
      <c r="S37" s="478"/>
    </row>
    <row r="38" spans="1:21" ht="18.75" thickBot="1" x14ac:dyDescent="0.3">
      <c r="A38" s="391"/>
      <c r="B38" s="12"/>
      <c r="C38" s="12"/>
      <c r="D38" s="94" t="s">
        <v>35</v>
      </c>
      <c r="E38" s="77"/>
      <c r="F38" s="77"/>
      <c r="G38" s="77"/>
      <c r="H38" s="77"/>
      <c r="I38" s="77"/>
      <c r="J38" s="77"/>
      <c r="K38" s="77"/>
      <c r="L38" s="77"/>
      <c r="M38" s="77"/>
      <c r="N38" s="77"/>
      <c r="O38" s="77"/>
      <c r="P38" s="95">
        <f>+P34</f>
        <v>50000000</v>
      </c>
      <c r="Q38" s="77"/>
      <c r="R38" s="77"/>
      <c r="S38" s="79"/>
    </row>
    <row r="39" spans="1:21" x14ac:dyDescent="0.25">
      <c r="A39" s="391"/>
      <c r="B39" s="374" t="s">
        <v>147</v>
      </c>
      <c r="C39" s="376" t="s">
        <v>73</v>
      </c>
      <c r="D39" s="378" t="s">
        <v>148</v>
      </c>
      <c r="E39" s="381">
        <v>47</v>
      </c>
      <c r="F39" s="381">
        <v>0</v>
      </c>
      <c r="G39" s="370">
        <v>5</v>
      </c>
      <c r="H39" s="370">
        <v>10</v>
      </c>
      <c r="I39" s="370">
        <v>10</v>
      </c>
      <c r="J39" s="370">
        <v>10</v>
      </c>
      <c r="K39" s="371">
        <v>10</v>
      </c>
      <c r="L39" s="381" t="s">
        <v>149</v>
      </c>
      <c r="M39" s="381" t="s">
        <v>150</v>
      </c>
      <c r="N39" s="455" t="s">
        <v>151</v>
      </c>
      <c r="O39" s="457" t="s">
        <v>114</v>
      </c>
      <c r="P39" s="435">
        <v>300000000</v>
      </c>
      <c r="Q39" s="59">
        <v>44211</v>
      </c>
      <c r="R39" s="59">
        <v>45777</v>
      </c>
      <c r="S39" s="442" t="s">
        <v>152</v>
      </c>
    </row>
    <row r="40" spans="1:21" x14ac:dyDescent="0.25">
      <c r="A40" s="391"/>
      <c r="B40" s="336"/>
      <c r="C40" s="337"/>
      <c r="D40" s="379"/>
      <c r="E40" s="382"/>
      <c r="F40" s="382"/>
      <c r="G40" s="340"/>
      <c r="H40" s="340"/>
      <c r="I40" s="340"/>
      <c r="J40" s="340"/>
      <c r="K40" s="372"/>
      <c r="L40" s="382"/>
      <c r="M40" s="382"/>
      <c r="N40" s="456"/>
      <c r="O40" s="451"/>
      <c r="P40" s="436"/>
      <c r="Q40" s="60">
        <v>42795</v>
      </c>
      <c r="R40" s="60">
        <v>43951</v>
      </c>
      <c r="S40" s="443"/>
    </row>
    <row r="41" spans="1:21" ht="15" customHeight="1" x14ac:dyDescent="0.25">
      <c r="A41" s="391"/>
      <c r="B41" s="336"/>
      <c r="C41" s="337"/>
      <c r="D41" s="379"/>
      <c r="E41" s="382"/>
      <c r="F41" s="382"/>
      <c r="G41" s="340"/>
      <c r="H41" s="340"/>
      <c r="I41" s="340"/>
      <c r="J41" s="340"/>
      <c r="K41" s="372"/>
      <c r="L41" s="382"/>
      <c r="M41" s="382"/>
      <c r="N41" s="21" t="s">
        <v>153</v>
      </c>
      <c r="O41" s="451"/>
      <c r="P41" s="436"/>
      <c r="Q41" s="60">
        <v>44287</v>
      </c>
      <c r="R41" s="60">
        <v>45777</v>
      </c>
      <c r="S41" s="443"/>
    </row>
    <row r="42" spans="1:21" ht="38.25" x14ac:dyDescent="0.25">
      <c r="A42" s="391"/>
      <c r="B42" s="336"/>
      <c r="C42" s="337"/>
      <c r="D42" s="379"/>
      <c r="E42" s="382"/>
      <c r="F42" s="382"/>
      <c r="G42" s="340"/>
      <c r="H42" s="340"/>
      <c r="I42" s="340"/>
      <c r="J42" s="340"/>
      <c r="K42" s="372"/>
      <c r="L42" s="382"/>
      <c r="M42" s="382"/>
      <c r="N42" s="26" t="s">
        <v>154</v>
      </c>
      <c r="O42" s="451"/>
      <c r="P42" s="436"/>
      <c r="Q42" s="60">
        <v>44301</v>
      </c>
      <c r="R42" s="60">
        <v>45778</v>
      </c>
      <c r="S42" s="443"/>
    </row>
    <row r="43" spans="1:21" ht="38.25" x14ac:dyDescent="0.25">
      <c r="A43" s="391"/>
      <c r="B43" s="336"/>
      <c r="C43" s="337"/>
      <c r="D43" s="379"/>
      <c r="E43" s="382"/>
      <c r="F43" s="382"/>
      <c r="G43" s="340"/>
      <c r="H43" s="340"/>
      <c r="I43" s="340"/>
      <c r="J43" s="340"/>
      <c r="K43" s="372"/>
      <c r="L43" s="382"/>
      <c r="M43" s="382"/>
      <c r="N43" s="26" t="s">
        <v>155</v>
      </c>
      <c r="O43" s="451"/>
      <c r="P43" s="436"/>
      <c r="Q43" s="60">
        <v>44317</v>
      </c>
      <c r="R43" s="60">
        <v>45838</v>
      </c>
      <c r="S43" s="443"/>
    </row>
    <row r="44" spans="1:21" ht="38.25" x14ac:dyDescent="0.25">
      <c r="A44" s="391"/>
      <c r="B44" s="336"/>
      <c r="C44" s="337"/>
      <c r="D44" s="379"/>
      <c r="E44" s="382"/>
      <c r="F44" s="382"/>
      <c r="G44" s="340"/>
      <c r="H44" s="340"/>
      <c r="I44" s="340"/>
      <c r="J44" s="340"/>
      <c r="K44" s="372"/>
      <c r="L44" s="382"/>
      <c r="M44" s="382"/>
      <c r="N44" s="26" t="s">
        <v>156</v>
      </c>
      <c r="O44" s="451"/>
      <c r="P44" s="436"/>
      <c r="Q44" s="60">
        <v>44470</v>
      </c>
      <c r="R44" s="60">
        <v>45960</v>
      </c>
      <c r="S44" s="443"/>
      <c r="U44" t="s">
        <v>157</v>
      </c>
    </row>
    <row r="45" spans="1:21" ht="38.25" x14ac:dyDescent="0.25">
      <c r="A45" s="391"/>
      <c r="B45" s="375"/>
      <c r="C45" s="377"/>
      <c r="D45" s="380"/>
      <c r="E45" s="383"/>
      <c r="F45" s="383"/>
      <c r="G45" s="341"/>
      <c r="H45" s="341"/>
      <c r="I45" s="341"/>
      <c r="J45" s="341"/>
      <c r="K45" s="373"/>
      <c r="L45" s="383"/>
      <c r="M45" s="383"/>
      <c r="N45" s="26" t="s">
        <v>158</v>
      </c>
      <c r="O45" s="458"/>
      <c r="P45" s="437"/>
      <c r="Q45" s="60">
        <v>44407</v>
      </c>
      <c r="R45" s="60">
        <v>46006</v>
      </c>
      <c r="S45" s="444"/>
    </row>
    <row r="46" spans="1:21" ht="42.75" customHeight="1" x14ac:dyDescent="0.25">
      <c r="A46" s="391"/>
      <c r="B46" s="96"/>
      <c r="C46" s="97"/>
      <c r="D46" s="105" t="s">
        <v>54</v>
      </c>
      <c r="E46" s="98"/>
      <c r="F46" s="98"/>
      <c r="G46" s="99"/>
      <c r="H46" s="99"/>
      <c r="I46" s="99"/>
      <c r="J46" s="99"/>
      <c r="K46" s="100"/>
      <c r="L46" s="98"/>
      <c r="M46" s="101"/>
      <c r="N46" s="102"/>
      <c r="O46" s="103"/>
      <c r="P46" s="108">
        <f>+P39</f>
        <v>300000000</v>
      </c>
      <c r="Q46" s="104"/>
      <c r="R46" s="104"/>
      <c r="S46" s="121"/>
    </row>
    <row r="47" spans="1:21" ht="102" x14ac:dyDescent="0.25">
      <c r="A47" s="391"/>
      <c r="B47" s="335" t="s">
        <v>159</v>
      </c>
      <c r="C47" s="337" t="s">
        <v>160</v>
      </c>
      <c r="D47" s="338" t="s">
        <v>161</v>
      </c>
      <c r="E47" s="339">
        <v>212</v>
      </c>
      <c r="F47" s="339">
        <v>212</v>
      </c>
      <c r="G47" s="339">
        <v>212</v>
      </c>
      <c r="H47" s="339">
        <v>212</v>
      </c>
      <c r="I47" s="339">
        <v>212</v>
      </c>
      <c r="J47" s="339">
        <v>212</v>
      </c>
      <c r="K47" s="445">
        <v>212</v>
      </c>
      <c r="L47" s="448" t="s">
        <v>162</v>
      </c>
      <c r="M47" s="449" t="s">
        <v>163</v>
      </c>
      <c r="N47" s="31" t="s">
        <v>164</v>
      </c>
      <c r="O47" s="450" t="s">
        <v>114</v>
      </c>
      <c r="P47" s="452">
        <v>250000000</v>
      </c>
      <c r="Q47" s="61">
        <v>44348</v>
      </c>
      <c r="R47" s="61">
        <v>45960</v>
      </c>
      <c r="S47" s="453" t="s">
        <v>165</v>
      </c>
    </row>
    <row r="48" spans="1:21" ht="25.5" x14ac:dyDescent="0.25">
      <c r="A48" s="391"/>
      <c r="B48" s="336"/>
      <c r="C48" s="337"/>
      <c r="D48" s="324"/>
      <c r="E48" s="340"/>
      <c r="F48" s="340"/>
      <c r="G48" s="340"/>
      <c r="H48" s="340"/>
      <c r="I48" s="340"/>
      <c r="J48" s="340"/>
      <c r="K48" s="446"/>
      <c r="L48" s="382"/>
      <c r="M48" s="449"/>
      <c r="N48" s="31" t="s">
        <v>166</v>
      </c>
      <c r="O48" s="451"/>
      <c r="P48" s="436"/>
      <c r="Q48" s="61">
        <v>44197</v>
      </c>
      <c r="R48" s="61">
        <v>45991</v>
      </c>
      <c r="S48" s="454"/>
    </row>
    <row r="49" spans="1:21" ht="63.75" x14ac:dyDescent="0.25">
      <c r="A49" s="391"/>
      <c r="B49" s="336"/>
      <c r="C49" s="337"/>
      <c r="D49" s="324"/>
      <c r="E49" s="340"/>
      <c r="F49" s="340"/>
      <c r="G49" s="340"/>
      <c r="H49" s="340"/>
      <c r="I49" s="340"/>
      <c r="J49" s="340"/>
      <c r="K49" s="446"/>
      <c r="L49" s="382"/>
      <c r="M49" s="449"/>
      <c r="N49" s="31" t="s">
        <v>167</v>
      </c>
      <c r="O49" s="451"/>
      <c r="P49" s="436"/>
      <c r="Q49" s="61">
        <v>44228</v>
      </c>
      <c r="R49" s="61">
        <v>45991</v>
      </c>
      <c r="S49" s="454"/>
    </row>
    <row r="50" spans="1:21" ht="38.25" x14ac:dyDescent="0.25">
      <c r="A50" s="391"/>
      <c r="B50" s="336"/>
      <c r="C50" s="337"/>
      <c r="D50" s="324"/>
      <c r="E50" s="341"/>
      <c r="F50" s="341"/>
      <c r="G50" s="341"/>
      <c r="H50" s="341"/>
      <c r="I50" s="341"/>
      <c r="J50" s="341"/>
      <c r="K50" s="447"/>
      <c r="L50" s="383"/>
      <c r="M50" s="449"/>
      <c r="N50" s="31" t="s">
        <v>168</v>
      </c>
      <c r="O50" s="451"/>
      <c r="P50" s="437"/>
      <c r="Q50" s="61">
        <v>44228</v>
      </c>
      <c r="R50" s="61">
        <v>45991</v>
      </c>
      <c r="S50" s="454"/>
    </row>
    <row r="51" spans="1:21" ht="51.75" thickBot="1" x14ac:dyDescent="0.3">
      <c r="A51" s="391"/>
      <c r="B51" s="336"/>
      <c r="C51" s="337"/>
      <c r="D51" s="324"/>
      <c r="E51" s="62">
        <v>50</v>
      </c>
      <c r="F51" s="62">
        <v>0</v>
      </c>
      <c r="G51" s="62">
        <v>50</v>
      </c>
      <c r="H51" s="62">
        <v>50</v>
      </c>
      <c r="I51" s="62">
        <v>50</v>
      </c>
      <c r="J51" s="62">
        <v>50</v>
      </c>
      <c r="K51" s="62">
        <v>50</v>
      </c>
      <c r="L51" s="63" t="s">
        <v>169</v>
      </c>
      <c r="M51" s="448"/>
      <c r="N51" s="31" t="s">
        <v>170</v>
      </c>
      <c r="O51" s="451"/>
      <c r="P51" s="64">
        <v>200000000</v>
      </c>
      <c r="Q51" s="61">
        <v>44378</v>
      </c>
      <c r="R51" s="61">
        <v>45991</v>
      </c>
      <c r="S51" s="443"/>
    </row>
    <row r="52" spans="1:21" ht="48.75" customHeight="1" thickBot="1" x14ac:dyDescent="0.3">
      <c r="A52" s="391"/>
      <c r="B52" s="12"/>
      <c r="C52" s="77"/>
      <c r="D52" s="94" t="s">
        <v>54</v>
      </c>
      <c r="E52" s="77"/>
      <c r="F52" s="77"/>
      <c r="G52" s="77"/>
      <c r="H52" s="77"/>
      <c r="I52" s="77"/>
      <c r="J52" s="77"/>
      <c r="K52" s="77"/>
      <c r="L52" s="77"/>
      <c r="M52" s="77"/>
      <c r="N52" s="77"/>
      <c r="O52" s="77"/>
      <c r="P52" s="107">
        <f>+P51+P47</f>
        <v>450000000</v>
      </c>
      <c r="Q52" s="78"/>
      <c r="R52" s="78"/>
      <c r="S52" s="79"/>
    </row>
    <row r="53" spans="1:21" ht="165.75" customHeight="1" x14ac:dyDescent="0.25">
      <c r="A53" s="391"/>
      <c r="B53" s="364" t="s">
        <v>171</v>
      </c>
      <c r="C53" s="366" t="s">
        <v>37</v>
      </c>
      <c r="D53" s="307" t="s">
        <v>172</v>
      </c>
      <c r="E53" s="368" t="s">
        <v>173</v>
      </c>
      <c r="F53" s="368">
        <v>212</v>
      </c>
      <c r="G53" s="368">
        <v>212</v>
      </c>
      <c r="H53" s="368">
        <v>212</v>
      </c>
      <c r="I53" s="368">
        <v>212</v>
      </c>
      <c r="J53" s="368">
        <v>212</v>
      </c>
      <c r="K53" s="368">
        <v>212</v>
      </c>
      <c r="L53" s="368" t="s">
        <v>174</v>
      </c>
      <c r="M53" s="368" t="s">
        <v>175</v>
      </c>
      <c r="N53" s="19" t="s">
        <v>176</v>
      </c>
      <c r="O53" s="440" t="s">
        <v>177</v>
      </c>
      <c r="P53" s="438">
        <v>20000000</v>
      </c>
      <c r="Q53" s="71">
        <v>44228</v>
      </c>
      <c r="R53" s="71" t="s">
        <v>178</v>
      </c>
      <c r="S53" s="439" t="s">
        <v>179</v>
      </c>
    </row>
    <row r="54" spans="1:21" ht="25.5" x14ac:dyDescent="0.25">
      <c r="A54" s="391"/>
      <c r="B54" s="365"/>
      <c r="C54" s="367"/>
      <c r="D54" s="308"/>
      <c r="E54" s="369"/>
      <c r="F54" s="369"/>
      <c r="G54" s="369"/>
      <c r="H54" s="369"/>
      <c r="I54" s="369"/>
      <c r="J54" s="369"/>
      <c r="K54" s="369"/>
      <c r="L54" s="369"/>
      <c r="M54" s="369"/>
      <c r="N54" s="21" t="s">
        <v>180</v>
      </c>
      <c r="O54" s="441"/>
      <c r="P54" s="421"/>
      <c r="Q54" s="65">
        <v>44291</v>
      </c>
      <c r="R54" s="65">
        <v>45996</v>
      </c>
      <c r="S54" s="424"/>
    </row>
    <row r="55" spans="1:21" ht="51" x14ac:dyDescent="0.25">
      <c r="A55" s="391"/>
      <c r="B55" s="364" t="s">
        <v>181</v>
      </c>
      <c r="C55" s="416" t="s">
        <v>37</v>
      </c>
      <c r="D55" s="311" t="s">
        <v>182</v>
      </c>
      <c r="E55" s="356" t="s">
        <v>173</v>
      </c>
      <c r="F55" s="21">
        <v>212</v>
      </c>
      <c r="G55" s="21">
        <v>212</v>
      </c>
      <c r="H55" s="21">
        <v>212</v>
      </c>
      <c r="I55" s="21">
        <v>212</v>
      </c>
      <c r="J55" s="21">
        <v>212</v>
      </c>
      <c r="K55" s="21">
        <v>212</v>
      </c>
      <c r="L55" s="21" t="s">
        <v>183</v>
      </c>
      <c r="M55" s="356" t="s">
        <v>184</v>
      </c>
      <c r="N55" s="21" t="s">
        <v>185</v>
      </c>
      <c r="O55" s="432" t="s">
        <v>186</v>
      </c>
      <c r="P55" s="419">
        <v>20000000</v>
      </c>
      <c r="Q55" s="65">
        <v>44211</v>
      </c>
      <c r="R55" s="65">
        <v>45991</v>
      </c>
      <c r="S55" s="422" t="s">
        <v>187</v>
      </c>
    </row>
    <row r="56" spans="1:21" ht="51" x14ac:dyDescent="0.25">
      <c r="A56" s="391"/>
      <c r="B56" s="431"/>
      <c r="C56" s="417"/>
      <c r="D56" s="312"/>
      <c r="E56" s="357"/>
      <c r="F56" s="21">
        <v>0</v>
      </c>
      <c r="G56" s="21">
        <v>0</v>
      </c>
      <c r="H56" s="21">
        <v>5</v>
      </c>
      <c r="I56" s="21">
        <v>10</v>
      </c>
      <c r="J56" s="21">
        <v>15</v>
      </c>
      <c r="K56" s="21">
        <v>20</v>
      </c>
      <c r="L56" s="21" t="s">
        <v>188</v>
      </c>
      <c r="M56" s="357"/>
      <c r="N56" s="21" t="s">
        <v>189</v>
      </c>
      <c r="O56" s="433"/>
      <c r="P56" s="420"/>
      <c r="Q56" s="65">
        <v>44211</v>
      </c>
      <c r="R56" s="65">
        <v>45991</v>
      </c>
      <c r="S56" s="423"/>
    </row>
    <row r="57" spans="1:21" ht="51" x14ac:dyDescent="0.25">
      <c r="A57" s="391"/>
      <c r="B57" s="365"/>
      <c r="C57" s="367"/>
      <c r="D57" s="308"/>
      <c r="E57" s="369"/>
      <c r="F57" s="21">
        <v>0</v>
      </c>
      <c r="G57" s="21">
        <v>0</v>
      </c>
      <c r="H57" s="21">
        <v>1</v>
      </c>
      <c r="I57" s="21">
        <v>1</v>
      </c>
      <c r="J57" s="21">
        <v>1</v>
      </c>
      <c r="K57" s="21">
        <v>1</v>
      </c>
      <c r="L57" s="21" t="s">
        <v>190</v>
      </c>
      <c r="M57" s="369"/>
      <c r="N57" s="21" t="s">
        <v>191</v>
      </c>
      <c r="O57" s="434"/>
      <c r="P57" s="421"/>
      <c r="Q57" s="65">
        <v>44211</v>
      </c>
      <c r="R57" s="65">
        <v>45991</v>
      </c>
      <c r="S57" s="424"/>
    </row>
    <row r="58" spans="1:21" ht="177.75" customHeight="1" x14ac:dyDescent="0.25">
      <c r="A58" s="391"/>
      <c r="B58" s="70" t="s">
        <v>192</v>
      </c>
      <c r="C58" s="72" t="s">
        <v>37</v>
      </c>
      <c r="D58" s="66"/>
      <c r="E58" s="67" t="s">
        <v>193</v>
      </c>
      <c r="F58" s="67">
        <v>212</v>
      </c>
      <c r="G58" s="67">
        <v>212</v>
      </c>
      <c r="H58" s="67">
        <v>212</v>
      </c>
      <c r="I58" s="67">
        <v>212</v>
      </c>
      <c r="J58" s="67">
        <v>212</v>
      </c>
      <c r="K58" s="67">
        <v>212</v>
      </c>
      <c r="L58" s="67" t="s">
        <v>194</v>
      </c>
      <c r="M58" s="67" t="s">
        <v>195</v>
      </c>
      <c r="N58" s="21" t="s">
        <v>196</v>
      </c>
      <c r="O58" s="124" t="s">
        <v>186</v>
      </c>
      <c r="P58" s="131">
        <v>10000000</v>
      </c>
      <c r="Q58" s="65">
        <v>44211</v>
      </c>
      <c r="R58" s="65">
        <v>45991</v>
      </c>
      <c r="S58" s="122" t="s">
        <v>197</v>
      </c>
    </row>
    <row r="59" spans="1:21" ht="140.25" customHeight="1" x14ac:dyDescent="0.25">
      <c r="A59" s="391"/>
      <c r="B59" s="413" t="s">
        <v>198</v>
      </c>
      <c r="C59" s="416" t="s">
        <v>37</v>
      </c>
      <c r="D59" s="311" t="s">
        <v>109</v>
      </c>
      <c r="E59" s="21" t="s">
        <v>199</v>
      </c>
      <c r="F59" s="68">
        <v>70</v>
      </c>
      <c r="G59" s="68">
        <v>70</v>
      </c>
      <c r="H59" s="68">
        <v>70</v>
      </c>
      <c r="I59" s="68">
        <v>70</v>
      </c>
      <c r="J59" s="68">
        <v>70</v>
      </c>
      <c r="K59" s="68">
        <v>70</v>
      </c>
      <c r="L59" s="21" t="s">
        <v>200</v>
      </c>
      <c r="M59" s="356" t="s">
        <v>201</v>
      </c>
      <c r="N59" s="21" t="s">
        <v>202</v>
      </c>
      <c r="O59" s="326" t="s">
        <v>203</v>
      </c>
      <c r="P59" s="425">
        <v>450000000</v>
      </c>
      <c r="Q59" s="69">
        <v>44211</v>
      </c>
      <c r="R59" s="68" t="s">
        <v>204</v>
      </c>
      <c r="S59" s="428" t="s">
        <v>205</v>
      </c>
    </row>
    <row r="60" spans="1:21" ht="127.5" x14ac:dyDescent="0.25">
      <c r="A60" s="391"/>
      <c r="B60" s="414"/>
      <c r="C60" s="417"/>
      <c r="D60" s="312"/>
      <c r="E60" s="21" t="s">
        <v>206</v>
      </c>
      <c r="F60" s="68">
        <v>212</v>
      </c>
      <c r="G60" s="68">
        <v>212</v>
      </c>
      <c r="H60" s="68">
        <v>212</v>
      </c>
      <c r="I60" s="68">
        <v>212</v>
      </c>
      <c r="J60" s="68">
        <v>212</v>
      </c>
      <c r="K60" s="68">
        <v>212</v>
      </c>
      <c r="L60" s="21" t="s">
        <v>207</v>
      </c>
      <c r="M60" s="357"/>
      <c r="N60" s="21" t="s">
        <v>208</v>
      </c>
      <c r="O60" s="327"/>
      <c r="P60" s="426"/>
      <c r="Q60" s="69">
        <v>44211</v>
      </c>
      <c r="R60" s="68" t="s">
        <v>204</v>
      </c>
      <c r="S60" s="429"/>
    </row>
    <row r="61" spans="1:21" ht="102" x14ac:dyDescent="0.25">
      <c r="A61" s="391"/>
      <c r="B61" s="414"/>
      <c r="C61" s="417"/>
      <c r="D61" s="312"/>
      <c r="E61" s="21" t="s">
        <v>209</v>
      </c>
      <c r="F61" s="68">
        <v>0</v>
      </c>
      <c r="G61" s="68">
        <v>46</v>
      </c>
      <c r="H61" s="68">
        <v>46</v>
      </c>
      <c r="I61" s="68">
        <v>46</v>
      </c>
      <c r="J61" s="68">
        <v>46</v>
      </c>
      <c r="K61" s="68">
        <v>46</v>
      </c>
      <c r="L61" s="21" t="s">
        <v>210</v>
      </c>
      <c r="M61" s="357"/>
      <c r="N61" s="21" t="s">
        <v>211</v>
      </c>
      <c r="O61" s="327"/>
      <c r="P61" s="426"/>
      <c r="Q61" s="69">
        <v>44197</v>
      </c>
      <c r="R61" s="69">
        <v>46022</v>
      </c>
      <c r="S61" s="429"/>
      <c r="U61" t="s">
        <v>212</v>
      </c>
    </row>
    <row r="62" spans="1:21" ht="115.5" thickBot="1" x14ac:dyDescent="0.3">
      <c r="A62" s="391"/>
      <c r="B62" s="415"/>
      <c r="C62" s="418"/>
      <c r="D62" s="313"/>
      <c r="E62" s="54" t="s">
        <v>213</v>
      </c>
      <c r="F62" s="73">
        <v>0</v>
      </c>
      <c r="G62" s="73">
        <v>212</v>
      </c>
      <c r="H62" s="73">
        <v>212</v>
      </c>
      <c r="I62" s="73">
        <v>212</v>
      </c>
      <c r="J62" s="73">
        <v>212</v>
      </c>
      <c r="K62" s="73">
        <v>212</v>
      </c>
      <c r="L62" s="54" t="s">
        <v>214</v>
      </c>
      <c r="M62" s="363"/>
      <c r="N62" s="54" t="s">
        <v>215</v>
      </c>
      <c r="O62" s="328"/>
      <c r="P62" s="427"/>
      <c r="Q62" s="74">
        <v>44211</v>
      </c>
      <c r="R62" s="73" t="s">
        <v>204</v>
      </c>
      <c r="S62" s="430"/>
    </row>
    <row r="63" spans="1:21" ht="46.5" customHeight="1" thickBot="1" x14ac:dyDescent="0.3">
      <c r="A63" s="391"/>
      <c r="B63" s="75"/>
      <c r="C63" s="75"/>
      <c r="D63" s="94" t="s">
        <v>35</v>
      </c>
      <c r="E63" s="75"/>
      <c r="F63" s="75"/>
      <c r="G63" s="75"/>
      <c r="H63" s="75"/>
      <c r="I63" s="75"/>
      <c r="J63" s="75"/>
      <c r="K63" s="75"/>
      <c r="L63" s="75"/>
      <c r="M63" s="75"/>
      <c r="N63" s="75"/>
      <c r="O63" s="75"/>
      <c r="P63" s="107">
        <f>SUM(P53:P62)</f>
        <v>500000000</v>
      </c>
      <c r="Q63" s="75"/>
      <c r="R63" s="75"/>
      <c r="S63" s="76"/>
    </row>
    <row r="64" spans="1:21" ht="25.5" x14ac:dyDescent="0.25">
      <c r="A64" s="391"/>
      <c r="B64" s="397" t="s">
        <v>216</v>
      </c>
      <c r="C64" s="409" t="s">
        <v>160</v>
      </c>
      <c r="D64" s="411" t="s">
        <v>217</v>
      </c>
      <c r="E64" s="405" t="s">
        <v>218</v>
      </c>
      <c r="F64" s="405">
        <v>10</v>
      </c>
      <c r="G64" s="407">
        <v>10</v>
      </c>
      <c r="H64" s="405">
        <v>212</v>
      </c>
      <c r="I64" s="405">
        <v>212</v>
      </c>
      <c r="J64" s="405">
        <v>212</v>
      </c>
      <c r="K64" s="28">
        <v>212</v>
      </c>
      <c r="L64" s="397" t="s">
        <v>219</v>
      </c>
      <c r="M64" s="397" t="s">
        <v>220</v>
      </c>
      <c r="N64" s="26" t="s">
        <v>221</v>
      </c>
      <c r="O64" s="399" t="s">
        <v>222</v>
      </c>
      <c r="P64" s="401">
        <v>144000000</v>
      </c>
      <c r="Q64" s="27">
        <v>44197</v>
      </c>
      <c r="R64" s="82">
        <v>46022</v>
      </c>
      <c r="S64" s="403" t="s">
        <v>223</v>
      </c>
    </row>
    <row r="65" spans="1:19" ht="153" x14ac:dyDescent="0.25">
      <c r="A65" s="391"/>
      <c r="B65" s="397"/>
      <c r="C65" s="409"/>
      <c r="D65" s="411"/>
      <c r="E65" s="405"/>
      <c r="F65" s="405"/>
      <c r="G65" s="407"/>
      <c r="H65" s="405"/>
      <c r="I65" s="405"/>
      <c r="J65" s="405"/>
      <c r="K65" s="28"/>
      <c r="L65" s="397"/>
      <c r="M65" s="397"/>
      <c r="N65" s="26" t="s">
        <v>224</v>
      </c>
      <c r="O65" s="399"/>
      <c r="P65" s="401"/>
      <c r="Q65" s="27">
        <v>44197</v>
      </c>
      <c r="R65" s="82">
        <v>46022</v>
      </c>
      <c r="S65" s="403"/>
    </row>
    <row r="66" spans="1:19" ht="38.25" x14ac:dyDescent="0.25">
      <c r="A66" s="391"/>
      <c r="B66" s="397"/>
      <c r="C66" s="409"/>
      <c r="D66" s="411"/>
      <c r="E66" s="405"/>
      <c r="F66" s="405"/>
      <c r="G66" s="407"/>
      <c r="H66" s="405"/>
      <c r="I66" s="405"/>
      <c r="J66" s="405"/>
      <c r="K66" s="28"/>
      <c r="L66" s="397"/>
      <c r="M66" s="397"/>
      <c r="N66" s="26" t="s">
        <v>225</v>
      </c>
      <c r="O66" s="399"/>
      <c r="P66" s="401"/>
      <c r="Q66" s="27">
        <v>44197</v>
      </c>
      <c r="R66" s="82">
        <v>46022</v>
      </c>
      <c r="S66" s="403"/>
    </row>
    <row r="67" spans="1:19" ht="51.75" thickBot="1" x14ac:dyDescent="0.3">
      <c r="A67" s="391"/>
      <c r="B67" s="398"/>
      <c r="C67" s="410"/>
      <c r="D67" s="412"/>
      <c r="E67" s="406"/>
      <c r="F67" s="406"/>
      <c r="G67" s="408"/>
      <c r="H67" s="406"/>
      <c r="I67" s="406"/>
      <c r="J67" s="406"/>
      <c r="K67" s="48"/>
      <c r="L67" s="398"/>
      <c r="M67" s="398"/>
      <c r="N67" s="54" t="s">
        <v>226</v>
      </c>
      <c r="O67" s="400"/>
      <c r="P67" s="402"/>
      <c r="Q67" s="58">
        <v>44197</v>
      </c>
      <c r="R67" s="83">
        <v>46022</v>
      </c>
      <c r="S67" s="404"/>
    </row>
    <row r="68" spans="1:19" ht="38.25" customHeight="1" thickBot="1" x14ac:dyDescent="0.3">
      <c r="A68" s="391"/>
      <c r="B68" s="80"/>
      <c r="C68" s="80"/>
      <c r="D68" s="89" t="s">
        <v>35</v>
      </c>
      <c r="E68" s="80"/>
      <c r="F68" s="80"/>
      <c r="G68" s="80"/>
      <c r="H68" s="80"/>
      <c r="I68" s="80"/>
      <c r="J68" s="80"/>
      <c r="K68" s="80"/>
      <c r="L68" s="80"/>
      <c r="M68" s="80"/>
      <c r="N68" s="80"/>
      <c r="O68" s="80"/>
      <c r="P68" s="106">
        <v>144000000</v>
      </c>
      <c r="Q68" s="80"/>
      <c r="R68" s="80"/>
      <c r="S68" s="81"/>
    </row>
    <row r="69" spans="1:19" ht="76.5" x14ac:dyDescent="0.25">
      <c r="A69" s="391"/>
      <c r="B69" s="393"/>
      <c r="C69" s="395"/>
      <c r="D69" s="324" t="s">
        <v>109</v>
      </c>
      <c r="E69" s="26" t="s">
        <v>227</v>
      </c>
      <c r="F69" s="28">
        <v>211</v>
      </c>
      <c r="G69" s="28">
        <v>211</v>
      </c>
      <c r="H69" s="28">
        <v>211</v>
      </c>
      <c r="I69" s="28">
        <v>211</v>
      </c>
      <c r="J69" s="28">
        <v>211</v>
      </c>
      <c r="K69" s="28">
        <v>211</v>
      </c>
      <c r="L69" s="26" t="s">
        <v>228</v>
      </c>
      <c r="M69" s="26" t="s">
        <v>229</v>
      </c>
      <c r="N69" s="26" t="s">
        <v>230</v>
      </c>
      <c r="O69" s="396" t="s">
        <v>231</v>
      </c>
      <c r="P69" s="84">
        <v>90000000</v>
      </c>
      <c r="Q69" s="27">
        <v>44409</v>
      </c>
      <c r="R69" s="27">
        <v>46022</v>
      </c>
      <c r="S69" s="123" t="s">
        <v>232</v>
      </c>
    </row>
    <row r="70" spans="1:19" ht="191.25" x14ac:dyDescent="0.25">
      <c r="A70" s="391"/>
      <c r="B70" s="394"/>
      <c r="C70" s="337"/>
      <c r="D70" s="324"/>
      <c r="E70" s="26" t="s">
        <v>233</v>
      </c>
      <c r="F70" s="26">
        <v>211</v>
      </c>
      <c r="G70" s="28">
        <v>211</v>
      </c>
      <c r="H70" s="28">
        <v>211</v>
      </c>
      <c r="I70" s="28">
        <v>211</v>
      </c>
      <c r="J70" s="28">
        <v>211</v>
      </c>
      <c r="K70" s="28">
        <v>211</v>
      </c>
      <c r="L70" s="26" t="s">
        <v>234</v>
      </c>
      <c r="M70" s="26" t="s">
        <v>235</v>
      </c>
      <c r="N70" s="26" t="s">
        <v>236</v>
      </c>
      <c r="O70" s="350"/>
      <c r="P70" s="84">
        <v>90000000</v>
      </c>
      <c r="Q70" s="27">
        <v>44409</v>
      </c>
      <c r="R70" s="27">
        <v>46022</v>
      </c>
      <c r="S70" s="123" t="s">
        <v>237</v>
      </c>
    </row>
    <row r="71" spans="1:19" ht="178.5" x14ac:dyDescent="0.25">
      <c r="A71" s="391"/>
      <c r="B71" s="394"/>
      <c r="C71" s="337"/>
      <c r="D71" s="324"/>
      <c r="E71" s="26" t="s">
        <v>238</v>
      </c>
      <c r="F71" s="26">
        <v>211</v>
      </c>
      <c r="G71" s="28">
        <v>211</v>
      </c>
      <c r="H71" s="28">
        <v>211</v>
      </c>
      <c r="I71" s="28">
        <v>211</v>
      </c>
      <c r="J71" s="28">
        <v>211</v>
      </c>
      <c r="K71" s="28">
        <v>211</v>
      </c>
      <c r="L71" s="26" t="s">
        <v>239</v>
      </c>
      <c r="M71" s="26" t="s">
        <v>240</v>
      </c>
      <c r="N71" s="26" t="s">
        <v>241</v>
      </c>
      <c r="O71" s="350"/>
      <c r="P71" s="84">
        <v>40000000</v>
      </c>
      <c r="Q71" s="27">
        <v>44242</v>
      </c>
      <c r="R71" s="27">
        <v>46022</v>
      </c>
      <c r="S71" s="123" t="s">
        <v>242</v>
      </c>
    </row>
    <row r="72" spans="1:19" ht="140.25" x14ac:dyDescent="0.25">
      <c r="A72" s="391"/>
      <c r="B72" s="394"/>
      <c r="C72" s="337"/>
      <c r="D72" s="324"/>
      <c r="E72" s="26" t="s">
        <v>243</v>
      </c>
      <c r="F72" s="26">
        <v>211</v>
      </c>
      <c r="G72" s="28">
        <v>211</v>
      </c>
      <c r="H72" s="28">
        <v>211</v>
      </c>
      <c r="I72" s="28">
        <v>211</v>
      </c>
      <c r="J72" s="28">
        <v>211</v>
      </c>
      <c r="K72" s="28">
        <v>211</v>
      </c>
      <c r="L72" s="26" t="s">
        <v>244</v>
      </c>
      <c r="M72" s="26" t="s">
        <v>245</v>
      </c>
      <c r="N72" s="26" t="s">
        <v>246</v>
      </c>
      <c r="O72" s="350"/>
      <c r="P72" s="84">
        <v>20000000</v>
      </c>
      <c r="Q72" s="27">
        <v>44242</v>
      </c>
      <c r="R72" s="27">
        <v>46022</v>
      </c>
      <c r="S72" s="123" t="s">
        <v>247</v>
      </c>
    </row>
    <row r="73" spans="1:19" ht="90" thickBot="1" x14ac:dyDescent="0.3">
      <c r="A73" s="391"/>
      <c r="B73" s="394"/>
      <c r="C73" s="337"/>
      <c r="D73" s="324"/>
      <c r="E73" s="26" t="s">
        <v>248</v>
      </c>
      <c r="F73" s="26">
        <v>211</v>
      </c>
      <c r="G73" s="28">
        <v>211</v>
      </c>
      <c r="H73" s="28">
        <v>211</v>
      </c>
      <c r="I73" s="28">
        <v>211</v>
      </c>
      <c r="J73" s="28">
        <v>211</v>
      </c>
      <c r="K73" s="28">
        <v>211</v>
      </c>
      <c r="L73" s="26" t="s">
        <v>249</v>
      </c>
      <c r="M73" s="26" t="s">
        <v>250</v>
      </c>
      <c r="N73" s="26" t="s">
        <v>251</v>
      </c>
      <c r="O73" s="350"/>
      <c r="P73" s="84">
        <v>45000000</v>
      </c>
      <c r="Q73" s="27">
        <v>44607</v>
      </c>
      <c r="R73" s="27">
        <v>46022</v>
      </c>
      <c r="S73" s="123" t="s">
        <v>247</v>
      </c>
    </row>
    <row r="74" spans="1:19" ht="33" customHeight="1" thickBot="1" x14ac:dyDescent="0.3">
      <c r="A74" s="391"/>
      <c r="B74" s="12"/>
      <c r="C74" s="12"/>
      <c r="D74" s="77" t="s">
        <v>35</v>
      </c>
      <c r="E74" s="77"/>
      <c r="F74" s="77"/>
      <c r="G74" s="77"/>
      <c r="H74" s="77"/>
      <c r="I74" s="77"/>
      <c r="J74" s="77"/>
      <c r="K74" s="77"/>
      <c r="L74" s="77"/>
      <c r="M74" s="77"/>
      <c r="N74" s="77"/>
      <c r="O74" s="77"/>
      <c r="P74" s="95">
        <f>SUM(P69:P73)+50000000+45000000</f>
        <v>380000000</v>
      </c>
      <c r="Q74" s="77"/>
      <c r="R74" s="12"/>
      <c r="S74" s="13"/>
    </row>
    <row r="75" spans="1:19" ht="76.5" customHeight="1" x14ac:dyDescent="0.25">
      <c r="A75" s="391"/>
      <c r="B75" s="352" t="s">
        <v>252</v>
      </c>
      <c r="C75" s="354" t="s">
        <v>253</v>
      </c>
      <c r="D75" s="388"/>
      <c r="E75" s="356" t="s">
        <v>254</v>
      </c>
      <c r="F75" s="329">
        <v>10</v>
      </c>
      <c r="G75" s="358">
        <v>20</v>
      </c>
      <c r="H75" s="358">
        <v>60</v>
      </c>
      <c r="I75" s="360">
        <v>80</v>
      </c>
      <c r="J75" s="360">
        <v>125</v>
      </c>
      <c r="K75" s="85">
        <v>125</v>
      </c>
      <c r="L75" s="329" t="s">
        <v>255</v>
      </c>
      <c r="M75" s="361" t="s">
        <v>256</v>
      </c>
      <c r="N75" s="31" t="s">
        <v>257</v>
      </c>
      <c r="O75" s="347" t="s">
        <v>258</v>
      </c>
      <c r="P75" s="384">
        <v>780000000</v>
      </c>
      <c r="Q75" s="27">
        <v>43952</v>
      </c>
      <c r="R75" s="27">
        <v>46006</v>
      </c>
      <c r="S75" s="386" t="s">
        <v>259</v>
      </c>
    </row>
    <row r="76" spans="1:19" ht="159.75" customHeight="1" thickBot="1" x14ac:dyDescent="0.3">
      <c r="A76" s="391"/>
      <c r="B76" s="353"/>
      <c r="C76" s="355"/>
      <c r="D76" s="389"/>
      <c r="E76" s="357"/>
      <c r="F76" s="330"/>
      <c r="G76" s="359"/>
      <c r="H76" s="359"/>
      <c r="I76" s="315"/>
      <c r="J76" s="315"/>
      <c r="K76" s="86"/>
      <c r="L76" s="330"/>
      <c r="M76" s="362"/>
      <c r="N76" s="26" t="s">
        <v>260</v>
      </c>
      <c r="O76" s="348"/>
      <c r="P76" s="385"/>
      <c r="Q76" s="87">
        <v>43983</v>
      </c>
      <c r="R76" s="87">
        <v>46006</v>
      </c>
      <c r="S76" s="387"/>
    </row>
    <row r="77" spans="1:19" ht="33" customHeight="1" thickBot="1" x14ac:dyDescent="0.3">
      <c r="A77" s="392"/>
      <c r="B77" s="14"/>
      <c r="C77" s="12"/>
      <c r="D77" s="75" t="s">
        <v>35</v>
      </c>
      <c r="E77" s="75"/>
      <c r="F77" s="75"/>
      <c r="G77" s="75"/>
      <c r="H77" s="75"/>
      <c r="I77" s="75"/>
      <c r="J77" s="75"/>
      <c r="K77" s="75"/>
      <c r="L77" s="75"/>
      <c r="M77" s="75"/>
      <c r="N77" s="75"/>
      <c r="O77" s="75"/>
      <c r="P77" s="95">
        <f>SUM(P75:P76)</f>
        <v>780000000</v>
      </c>
      <c r="Q77" s="75"/>
      <c r="R77" s="75"/>
      <c r="S77" s="76"/>
    </row>
    <row r="78" spans="1:19" x14ac:dyDescent="0.25">
      <c r="A78" s="15"/>
      <c r="B78" s="15"/>
      <c r="C78" s="15"/>
      <c r="D78" s="15"/>
      <c r="E78" s="15"/>
      <c r="F78" s="15"/>
      <c r="G78" s="15"/>
      <c r="H78" s="15"/>
      <c r="I78" s="15"/>
      <c r="J78" s="15"/>
      <c r="K78" s="15"/>
      <c r="L78" s="15"/>
      <c r="M78" s="15"/>
      <c r="N78" s="15"/>
      <c r="O78" s="15"/>
      <c r="P78" s="15"/>
      <c r="Q78" s="15"/>
      <c r="R78" s="15"/>
      <c r="S78" s="15"/>
    </row>
    <row r="80" spans="1:19" ht="20.25" x14ac:dyDescent="0.3">
      <c r="A80" s="125"/>
      <c r="B80" s="125"/>
      <c r="C80" s="125"/>
      <c r="D80" s="125" t="s">
        <v>261</v>
      </c>
      <c r="E80" s="125"/>
      <c r="F80" s="125"/>
      <c r="G80" s="125"/>
      <c r="H80" s="125"/>
      <c r="I80" s="125"/>
      <c r="J80" s="125"/>
      <c r="K80" s="125"/>
      <c r="L80" s="125"/>
      <c r="M80" s="125"/>
      <c r="N80" s="125"/>
      <c r="O80" s="125"/>
      <c r="P80" s="126">
        <f>+P77+P74+P68+P63+P52+P46+P38+P33+P15+P10</f>
        <v>4724000000</v>
      </c>
      <c r="Q80" s="125"/>
      <c r="R80" s="125"/>
      <c r="S80" s="125"/>
    </row>
    <row r="83" spans="12:14" ht="15.75" thickBot="1" x14ac:dyDescent="0.3"/>
    <row r="84" spans="12:14" ht="60" x14ac:dyDescent="0.25">
      <c r="L84" s="309" t="s">
        <v>262</v>
      </c>
      <c r="M84" s="229" t="s">
        <v>58</v>
      </c>
      <c r="N84" s="230">
        <f>220000000+50000000+20000000+10000000+20000000</f>
        <v>320000000</v>
      </c>
    </row>
    <row r="85" spans="12:14" ht="30" x14ac:dyDescent="0.25">
      <c r="L85" s="310"/>
      <c r="M85" s="228" t="s">
        <v>59</v>
      </c>
      <c r="N85" s="231">
        <f>+P80-N84</f>
        <v>4404000000</v>
      </c>
    </row>
    <row r="86" spans="12:14" ht="30.75" customHeight="1" thickBot="1" x14ac:dyDescent="0.3">
      <c r="L86" s="232" t="s">
        <v>60</v>
      </c>
      <c r="M86" s="233"/>
      <c r="N86" s="234">
        <v>4724000000</v>
      </c>
    </row>
  </sheetData>
  <sheetProtection algorithmName="SHA-512" hashValue="yCLCqoWZ5enq9xCrg00miZcoeNagWeTDoN950iyvl/fg2TdNUnFu4jb4vnir++MlDDJE6Hs1eERjBYWNF6SqAA==" saltValue="vIVmbFQ38qW9ChMZrNBk3g==" spinCount="100000" sheet="1" objects="1" scenarios="1"/>
  <mergeCells count="176">
    <mergeCell ref="S30:S32"/>
    <mergeCell ref="R11:R14"/>
    <mergeCell ref="S11:S14"/>
    <mergeCell ref="M11:M14"/>
    <mergeCell ref="L11:L14"/>
    <mergeCell ref="H30:H32"/>
    <mergeCell ref="I30:I32"/>
    <mergeCell ref="J30:J32"/>
    <mergeCell ref="L30:L32"/>
    <mergeCell ref="M30:M32"/>
    <mergeCell ref="O30:O32"/>
    <mergeCell ref="P30:P32"/>
    <mergeCell ref="F23:F29"/>
    <mergeCell ref="H16:H22"/>
    <mergeCell ref="L16:L22"/>
    <mergeCell ref="M16:M22"/>
    <mergeCell ref="G23:G29"/>
    <mergeCell ref="H23:H29"/>
    <mergeCell ref="I23:I29"/>
    <mergeCell ref="J23:J29"/>
    <mergeCell ref="K23:K29"/>
    <mergeCell ref="D34:D37"/>
    <mergeCell ref="E23:E29"/>
    <mergeCell ref="B30:B32"/>
    <mergeCell ref="P3:P9"/>
    <mergeCell ref="Q3:Q9"/>
    <mergeCell ref="R3:R9"/>
    <mergeCell ref="S3:S9"/>
    <mergeCell ref="U2:W2"/>
    <mergeCell ref="B3:B9"/>
    <mergeCell ref="C3:C9"/>
    <mergeCell ref="D3:D9"/>
    <mergeCell ref="E3:E9"/>
    <mergeCell ref="F3:F9"/>
    <mergeCell ref="G3:G9"/>
    <mergeCell ref="H3:H9"/>
    <mergeCell ref="I3:I9"/>
    <mergeCell ref="J3:J9"/>
    <mergeCell ref="K3:K9"/>
    <mergeCell ref="L3:L9"/>
    <mergeCell ref="M3:M9"/>
    <mergeCell ref="O3:O9"/>
    <mergeCell ref="E11:E14"/>
    <mergeCell ref="O11:O14"/>
    <mergeCell ref="P23:P29"/>
    <mergeCell ref="S47:S51"/>
    <mergeCell ref="L39:L45"/>
    <mergeCell ref="M39:M45"/>
    <mergeCell ref="N39:N40"/>
    <mergeCell ref="O39:O45"/>
    <mergeCell ref="C11:C14"/>
    <mergeCell ref="D11:D14"/>
    <mergeCell ref="P11:P14"/>
    <mergeCell ref="Q11:Q14"/>
    <mergeCell ref="O16:O22"/>
    <mergeCell ref="P16:P22"/>
    <mergeCell ref="S16:S22"/>
    <mergeCell ref="C34:C37"/>
    <mergeCell ref="E34:E37"/>
    <mergeCell ref="F34:F37"/>
    <mergeCell ref="H34:H37"/>
    <mergeCell ref="L34:L37"/>
    <mergeCell ref="O34:O37"/>
    <mergeCell ref="P34:P37"/>
    <mergeCell ref="S34:S37"/>
    <mergeCell ref="F16:F22"/>
    <mergeCell ref="C16:C22"/>
    <mergeCell ref="E16:E22"/>
    <mergeCell ref="D16:D22"/>
    <mergeCell ref="P39:P45"/>
    <mergeCell ref="G39:G45"/>
    <mergeCell ref="H39:H45"/>
    <mergeCell ref="I39:I45"/>
    <mergeCell ref="P53:P54"/>
    <mergeCell ref="S53:S54"/>
    <mergeCell ref="L53:L54"/>
    <mergeCell ref="M53:M54"/>
    <mergeCell ref="O53:O54"/>
    <mergeCell ref="G53:G54"/>
    <mergeCell ref="H53:H54"/>
    <mergeCell ref="I53:I54"/>
    <mergeCell ref="J53:J54"/>
    <mergeCell ref="K53:K54"/>
    <mergeCell ref="S39:S45"/>
    <mergeCell ref="G47:G50"/>
    <mergeCell ref="H47:H50"/>
    <mergeCell ref="I47:I50"/>
    <mergeCell ref="J47:J50"/>
    <mergeCell ref="K47:K50"/>
    <mergeCell ref="L47:L50"/>
    <mergeCell ref="M47:M51"/>
    <mergeCell ref="O47:O51"/>
    <mergeCell ref="P47:P50"/>
    <mergeCell ref="P55:P57"/>
    <mergeCell ref="S55:S57"/>
    <mergeCell ref="O59:O62"/>
    <mergeCell ref="P59:P62"/>
    <mergeCell ref="S59:S62"/>
    <mergeCell ref="B55:B57"/>
    <mergeCell ref="C55:C57"/>
    <mergeCell ref="D55:D57"/>
    <mergeCell ref="E55:E57"/>
    <mergeCell ref="M55:M57"/>
    <mergeCell ref="O55:O57"/>
    <mergeCell ref="P75:P76"/>
    <mergeCell ref="S75:S76"/>
    <mergeCell ref="D75:D76"/>
    <mergeCell ref="A3:A77"/>
    <mergeCell ref="B69:B73"/>
    <mergeCell ref="C69:C73"/>
    <mergeCell ref="D69:D73"/>
    <mergeCell ref="O69:O73"/>
    <mergeCell ref="L64:L67"/>
    <mergeCell ref="M64:M67"/>
    <mergeCell ref="O64:O67"/>
    <mergeCell ref="P64:P67"/>
    <mergeCell ref="S64:S67"/>
    <mergeCell ref="F64:F67"/>
    <mergeCell ref="G64:G67"/>
    <mergeCell ref="H64:H67"/>
    <mergeCell ref="I64:I67"/>
    <mergeCell ref="J64:J67"/>
    <mergeCell ref="B64:B67"/>
    <mergeCell ref="C64:C67"/>
    <mergeCell ref="D64:D67"/>
    <mergeCell ref="E64:E67"/>
    <mergeCell ref="B59:B62"/>
    <mergeCell ref="C59:C62"/>
    <mergeCell ref="O75:O76"/>
    <mergeCell ref="O23:O29"/>
    <mergeCell ref="B75:B76"/>
    <mergeCell ref="C75:C76"/>
    <mergeCell ref="E75:E76"/>
    <mergeCell ref="F75:F76"/>
    <mergeCell ref="G75:G76"/>
    <mergeCell ref="H75:H76"/>
    <mergeCell ref="I75:I76"/>
    <mergeCell ref="J75:J76"/>
    <mergeCell ref="L75:L76"/>
    <mergeCell ref="M75:M76"/>
    <mergeCell ref="M59:M62"/>
    <mergeCell ref="B53:B54"/>
    <mergeCell ref="C53:C54"/>
    <mergeCell ref="E53:E54"/>
    <mergeCell ref="F53:F54"/>
    <mergeCell ref="J39:J45"/>
    <mergeCell ref="K39:K45"/>
    <mergeCell ref="B39:B45"/>
    <mergeCell ref="C39:C45"/>
    <mergeCell ref="D39:D45"/>
    <mergeCell ref="E39:E45"/>
    <mergeCell ref="F39:F45"/>
    <mergeCell ref="D53:D54"/>
    <mergeCell ref="L84:L85"/>
    <mergeCell ref="D59:D62"/>
    <mergeCell ref="B11:B14"/>
    <mergeCell ref="M23:M29"/>
    <mergeCell ref="B23:B29"/>
    <mergeCell ref="D23:D29"/>
    <mergeCell ref="D30:D32"/>
    <mergeCell ref="M34:M37"/>
    <mergeCell ref="G34:G37"/>
    <mergeCell ref="I34:I37"/>
    <mergeCell ref="J34:J37"/>
    <mergeCell ref="K34:K37"/>
    <mergeCell ref="C30:C32"/>
    <mergeCell ref="E30:E32"/>
    <mergeCell ref="F30:F32"/>
    <mergeCell ref="G30:G32"/>
    <mergeCell ref="B47:B51"/>
    <mergeCell ref="C47:C51"/>
    <mergeCell ref="D47:D51"/>
    <mergeCell ref="E47:E50"/>
    <mergeCell ref="F47:F50"/>
    <mergeCell ref="B34:B37"/>
    <mergeCell ref="B16:B22"/>
  </mergeCells>
  <pageMargins left="0.70866141732283472" right="0.70866141732283472" top="0.74803149606299213" bottom="0.74803149606299213" header="0.31496062992125984" footer="0.31496062992125984"/>
  <pageSetup scale="40" orientation="portrait" horizontalDpi="4294967293"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3"/>
  <sheetViews>
    <sheetView tabSelected="1" topLeftCell="B1" workbookViewId="0">
      <selection activeCell="C4" sqref="C4"/>
    </sheetView>
  </sheetViews>
  <sheetFormatPr baseColWidth="10" defaultColWidth="11.42578125" defaultRowHeight="12.75" x14ac:dyDescent="0.25"/>
  <cols>
    <col min="1" max="1" width="19.42578125" style="208" customWidth="1"/>
    <col min="2" max="2" width="43" style="208" customWidth="1"/>
    <col min="3" max="3" width="11.42578125" style="208"/>
    <col min="4" max="4" width="32.85546875" style="208" customWidth="1"/>
    <col min="5" max="5" width="17.7109375" style="208" customWidth="1"/>
    <col min="6" max="6" width="7.7109375" style="208" bestFit="1" customWidth="1"/>
    <col min="7" max="7" width="6" style="208" customWidth="1"/>
    <col min="8" max="8" width="5.85546875" style="208" customWidth="1"/>
    <col min="9" max="10" width="6.140625" style="208" customWidth="1"/>
    <col min="11" max="11" width="6.28515625" style="208" customWidth="1"/>
    <col min="12" max="12" width="24.85546875" style="208" customWidth="1"/>
    <col min="13" max="13" width="26.5703125" style="208" customWidth="1"/>
    <col min="14" max="14" width="10.140625" style="208" bestFit="1" customWidth="1"/>
    <col min="15" max="15" width="11.5703125" style="208" bestFit="1" customWidth="1"/>
    <col min="16" max="16" width="50.5703125" style="208" customWidth="1"/>
    <col min="17" max="17" width="14.140625" style="208" customWidth="1"/>
    <col min="18" max="18" width="17" style="208" bestFit="1" customWidth="1"/>
    <col min="19" max="19" width="12.140625" style="208" customWidth="1"/>
    <col min="20" max="20" width="14.42578125" style="208" customWidth="1"/>
    <col min="21" max="21" width="16.5703125" style="208" customWidth="1"/>
    <col min="22" max="22" width="11" style="208" bestFit="1" customWidth="1"/>
    <col min="23" max="23" width="8.140625" style="208" bestFit="1" customWidth="1"/>
    <col min="24" max="24" width="13.85546875" style="208" bestFit="1" customWidth="1"/>
    <col min="25" max="25" width="11.42578125" style="208"/>
    <col min="26" max="26" width="37.42578125" style="208" customWidth="1"/>
    <col min="27" max="27" width="8.5703125" style="208" customWidth="1"/>
    <col min="28" max="28" width="41.5703125" style="208" customWidth="1"/>
    <col min="29" max="31" width="11.42578125" style="208"/>
    <col min="32" max="32" width="52.5703125" style="208" customWidth="1"/>
    <col min="33" max="16384" width="11.42578125" style="208"/>
  </cols>
  <sheetData>
    <row r="1" spans="1:28" ht="13.5" thickBot="1" x14ac:dyDescent="0.3"/>
    <row r="2" spans="1:28" ht="38.25" x14ac:dyDescent="0.25">
      <c r="A2" s="5" t="s">
        <v>69</v>
      </c>
      <c r="B2" s="6" t="s">
        <v>0</v>
      </c>
      <c r="C2" s="6" t="s">
        <v>1</v>
      </c>
      <c r="D2" s="6" t="s">
        <v>2</v>
      </c>
      <c r="E2" s="6" t="s">
        <v>263</v>
      </c>
      <c r="F2" s="6" t="s">
        <v>4</v>
      </c>
      <c r="G2" s="6" t="s">
        <v>5</v>
      </c>
      <c r="H2" s="6" t="s">
        <v>6</v>
      </c>
      <c r="I2" s="6" t="s">
        <v>7</v>
      </c>
      <c r="J2" s="6" t="s">
        <v>264</v>
      </c>
      <c r="K2" s="6" t="s">
        <v>265</v>
      </c>
      <c r="L2" s="6" t="s">
        <v>10</v>
      </c>
      <c r="M2" s="6" t="s">
        <v>11</v>
      </c>
      <c r="N2" s="6" t="s">
        <v>266</v>
      </c>
      <c r="O2" s="6" t="s">
        <v>267</v>
      </c>
      <c r="P2" s="6" t="s">
        <v>14</v>
      </c>
      <c r="Q2" s="6" t="s">
        <v>15</v>
      </c>
      <c r="R2" s="6" t="s">
        <v>16</v>
      </c>
      <c r="S2" s="6" t="s">
        <v>70</v>
      </c>
      <c r="T2" s="6" t="s">
        <v>71</v>
      </c>
      <c r="U2" s="6" t="s">
        <v>19</v>
      </c>
      <c r="V2" s="214" t="s">
        <v>20</v>
      </c>
      <c r="W2" s="214" t="s">
        <v>21</v>
      </c>
      <c r="X2" s="215" t="s">
        <v>22</v>
      </c>
      <c r="Z2" s="513"/>
      <c r="AA2" s="513"/>
      <c r="AB2" s="513"/>
    </row>
    <row r="3" spans="1:28" ht="90" thickBot="1" x14ac:dyDescent="0.3">
      <c r="A3" s="514" t="s">
        <v>268</v>
      </c>
      <c r="B3" s="128" t="s">
        <v>269</v>
      </c>
      <c r="C3" s="128" t="s">
        <v>73</v>
      </c>
      <c r="D3" s="395" t="s">
        <v>270</v>
      </c>
      <c r="E3" s="128" t="s">
        <v>271</v>
      </c>
      <c r="F3" s="128"/>
      <c r="G3" s="129">
        <f>46+500</f>
        <v>546</v>
      </c>
      <c r="H3" s="129">
        <v>1100</v>
      </c>
      <c r="I3" s="129">
        <v>1550</v>
      </c>
      <c r="J3" s="129">
        <v>1800</v>
      </c>
      <c r="K3" s="129">
        <v>2213</v>
      </c>
      <c r="L3" s="128" t="s">
        <v>272</v>
      </c>
      <c r="M3" s="209" t="s">
        <v>273</v>
      </c>
      <c r="N3" s="210">
        <v>44197</v>
      </c>
      <c r="O3" s="210">
        <v>46022</v>
      </c>
      <c r="P3" s="128" t="s">
        <v>274</v>
      </c>
      <c r="Q3" s="337" t="s">
        <v>275</v>
      </c>
      <c r="R3" s="73" t="s">
        <v>276</v>
      </c>
      <c r="S3" s="210">
        <v>42887</v>
      </c>
      <c r="T3" s="210">
        <v>44196</v>
      </c>
      <c r="U3" s="395" t="s">
        <v>277</v>
      </c>
      <c r="V3" s="128"/>
      <c r="W3" s="128"/>
      <c r="X3" s="212"/>
    </row>
    <row r="4" spans="1:28" ht="141" thickBot="1" x14ac:dyDescent="0.3">
      <c r="A4" s="514"/>
      <c r="B4" s="128" t="s">
        <v>278</v>
      </c>
      <c r="C4" s="128" t="s">
        <v>73</v>
      </c>
      <c r="D4" s="337"/>
      <c r="E4" s="128" t="s">
        <v>279</v>
      </c>
      <c r="F4" s="128">
        <v>0</v>
      </c>
      <c r="G4" s="128">
        <v>2</v>
      </c>
      <c r="H4" s="128">
        <v>4</v>
      </c>
      <c r="I4" s="128">
        <v>7</v>
      </c>
      <c r="J4" s="128">
        <v>8</v>
      </c>
      <c r="K4" s="128">
        <v>9</v>
      </c>
      <c r="L4" s="128" t="s">
        <v>280</v>
      </c>
      <c r="M4" s="209" t="s">
        <v>281</v>
      </c>
      <c r="N4" s="210">
        <v>44197</v>
      </c>
      <c r="O4" s="210">
        <v>46022</v>
      </c>
      <c r="P4" s="128" t="s">
        <v>282</v>
      </c>
      <c r="Q4" s="337"/>
      <c r="R4" s="73" t="s">
        <v>276</v>
      </c>
      <c r="S4" s="210">
        <v>42887</v>
      </c>
      <c r="T4" s="210">
        <v>44196</v>
      </c>
      <c r="U4" s="337"/>
      <c r="V4" s="128"/>
      <c r="W4" s="128"/>
      <c r="X4" s="212"/>
    </row>
    <row r="5" spans="1:28" ht="90" thickBot="1" x14ac:dyDescent="0.3">
      <c r="A5" s="514"/>
      <c r="B5" s="128" t="s">
        <v>283</v>
      </c>
      <c r="C5" s="128" t="s">
        <v>73</v>
      </c>
      <c r="D5" s="337"/>
      <c r="E5" s="128" t="s">
        <v>284</v>
      </c>
      <c r="F5" s="128">
        <v>1</v>
      </c>
      <c r="G5" s="128">
        <v>1</v>
      </c>
      <c r="H5" s="128">
        <v>1</v>
      </c>
      <c r="I5" s="128">
        <v>1</v>
      </c>
      <c r="J5" s="128">
        <v>1</v>
      </c>
      <c r="K5" s="128">
        <v>1</v>
      </c>
      <c r="L5" s="128" t="s">
        <v>285</v>
      </c>
      <c r="M5" s="209" t="s">
        <v>286</v>
      </c>
      <c r="N5" s="210">
        <v>44197</v>
      </c>
      <c r="O5" s="210">
        <v>46022</v>
      </c>
      <c r="P5" s="128" t="s">
        <v>287</v>
      </c>
      <c r="Q5" s="337"/>
      <c r="R5" s="73" t="s">
        <v>276</v>
      </c>
      <c r="S5" s="210">
        <v>42887</v>
      </c>
      <c r="T5" s="210">
        <v>44196</v>
      </c>
      <c r="U5" s="337"/>
      <c r="V5" s="128"/>
      <c r="W5" s="128"/>
      <c r="X5" s="212"/>
    </row>
    <row r="6" spans="1:28" ht="115.5" thickBot="1" x14ac:dyDescent="0.3">
      <c r="A6" s="515"/>
      <c r="B6" s="127" t="s">
        <v>288</v>
      </c>
      <c r="C6" s="127" t="s">
        <v>73</v>
      </c>
      <c r="D6" s="337"/>
      <c r="E6" s="127" t="s">
        <v>289</v>
      </c>
      <c r="F6" s="127">
        <v>0</v>
      </c>
      <c r="G6" s="127">
        <v>46</v>
      </c>
      <c r="H6" s="127">
        <v>100</v>
      </c>
      <c r="I6" s="127">
        <v>155</v>
      </c>
      <c r="J6" s="127">
        <v>200</v>
      </c>
      <c r="K6" s="127">
        <v>213</v>
      </c>
      <c r="L6" s="127" t="s">
        <v>290</v>
      </c>
      <c r="M6" s="72" t="s">
        <v>291</v>
      </c>
      <c r="N6" s="211">
        <v>44197</v>
      </c>
      <c r="O6" s="210">
        <v>46022</v>
      </c>
      <c r="P6" s="127" t="s">
        <v>292</v>
      </c>
      <c r="Q6" s="337"/>
      <c r="R6" s="130" t="s">
        <v>293</v>
      </c>
      <c r="S6" s="211">
        <v>42887</v>
      </c>
      <c r="T6" s="211">
        <v>44196</v>
      </c>
      <c r="U6" s="337"/>
      <c r="V6" s="127"/>
      <c r="W6" s="127"/>
      <c r="X6" s="213"/>
    </row>
    <row r="7" spans="1:28" ht="26.25" thickBot="1" x14ac:dyDescent="0.3">
      <c r="A7" s="216" t="s">
        <v>294</v>
      </c>
      <c r="B7" s="217"/>
      <c r="C7" s="217"/>
      <c r="D7" s="217"/>
      <c r="E7" s="217"/>
      <c r="F7" s="217"/>
      <c r="G7" s="217"/>
      <c r="H7" s="217"/>
      <c r="I7" s="217"/>
      <c r="J7" s="217"/>
      <c r="K7" s="217"/>
      <c r="L7" s="217"/>
      <c r="M7" s="217"/>
      <c r="N7" s="217"/>
      <c r="O7" s="217"/>
      <c r="P7" s="217"/>
      <c r="Q7" s="217"/>
      <c r="R7" s="218">
        <f>62500000*4</f>
        <v>250000000</v>
      </c>
      <c r="S7" s="217"/>
      <c r="T7" s="217"/>
      <c r="U7" s="217"/>
      <c r="V7" s="217"/>
      <c r="W7" s="217"/>
      <c r="X7" s="219"/>
    </row>
    <row r="10" spans="1:28" ht="13.5" thickBot="1" x14ac:dyDescent="0.3"/>
    <row r="11" spans="1:28" ht="90" x14ac:dyDescent="0.25">
      <c r="R11" s="302" t="s">
        <v>57</v>
      </c>
      <c r="S11" s="236" t="s">
        <v>58</v>
      </c>
      <c r="T11" s="237">
        <v>250000000</v>
      </c>
    </row>
    <row r="12" spans="1:28" ht="60" x14ac:dyDescent="0.25">
      <c r="R12" s="303"/>
      <c r="S12" s="235" t="s">
        <v>59</v>
      </c>
      <c r="T12" s="238">
        <v>0</v>
      </c>
    </row>
    <row r="13" spans="1:28" ht="15.75" thickBot="1" x14ac:dyDescent="0.3">
      <c r="F13" s="220"/>
      <c r="G13" s="220"/>
      <c r="H13" s="220"/>
      <c r="I13" s="220"/>
      <c r="J13" s="220"/>
      <c r="K13" s="220"/>
      <c r="L13" s="220"/>
      <c r="M13" s="220"/>
      <c r="R13" s="239" t="s">
        <v>60</v>
      </c>
      <c r="S13" s="240"/>
      <c r="T13" s="241">
        <f>+T11+T12</f>
        <v>250000000</v>
      </c>
    </row>
  </sheetData>
  <sheetProtection algorithmName="SHA-512" hashValue="o8hQblymeFjrHRv1ISpc0odfo7ge4tIYXCRHmD583q5WkaGHnIf8AMwz+WC0D4aWMuzXZdLjWt8pQlM3OPA11w==" saltValue="IGbmaD/R/AhlWNjle2b2Wg==" spinCount="100000" sheet="1" objects="1" scenarios="1"/>
  <mergeCells count="6">
    <mergeCell ref="R11:R12"/>
    <mergeCell ref="Z2:AB2"/>
    <mergeCell ref="A3:A6"/>
    <mergeCell ref="D3:D6"/>
    <mergeCell ref="Q3:Q6"/>
    <mergeCell ref="U3:U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FORMACION DOCENTE</vt:lpstr>
      <vt:lpstr>COSTOS</vt:lpstr>
      <vt:lpstr>ACOMPAÑAMIENTO A EE</vt:lpstr>
      <vt:lpstr>MTIC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silva</dc:creator>
  <cp:keywords/>
  <dc:description/>
  <cp:lastModifiedBy>GEIDY KATHERINE HERNANDEZ CARRILLO</cp:lastModifiedBy>
  <cp:revision/>
  <dcterms:created xsi:type="dcterms:W3CDTF">2021-07-14T16:58:00Z</dcterms:created>
  <dcterms:modified xsi:type="dcterms:W3CDTF">2022-04-06T21:35:00Z</dcterms:modified>
  <cp:category/>
  <cp:contentStatus/>
</cp:coreProperties>
</file>